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0720" windowHeight="12540" activeTab="0"/>
  </bookViews>
  <sheets>
    <sheet name="Battery Capacity Calculator" sheetId="1" r:id="rId1"/>
    <sheet name="Battery Capacity Requirements" sheetId="2" r:id="rId2"/>
  </sheets>
  <definedNames>
    <definedName name="_xlnm.Print_Area" localSheetId="0">'Battery Capacity Calculator'!$A$1:$H$55</definedName>
  </definedNames>
  <calcPr fullCalcOnLoad="1"/>
</workbook>
</file>

<file path=xl/sharedStrings.xml><?xml version="1.0" encoding="utf-8"?>
<sst xmlns="http://schemas.openxmlformats.org/spreadsheetml/2006/main" count="425" uniqueCount="127">
  <si>
    <t>Equipment type</t>
  </si>
  <si>
    <t>Transmission</t>
  </si>
  <si>
    <t>Reception</t>
  </si>
  <si>
    <t>consumption</t>
  </si>
  <si>
    <t>Current</t>
  </si>
  <si>
    <t>@</t>
  </si>
  <si>
    <t>60W</t>
  </si>
  <si>
    <t>90W</t>
  </si>
  <si>
    <t>10W</t>
  </si>
  <si>
    <t>Emergency Light</t>
  </si>
  <si>
    <t>Number of units</t>
  </si>
  <si>
    <t>Total comsumption</t>
  </si>
  <si>
    <t>100W</t>
  </si>
  <si>
    <t>7W</t>
  </si>
  <si>
    <t>15W</t>
  </si>
  <si>
    <t>5W</t>
  </si>
  <si>
    <t>Additional Equipment</t>
  </si>
  <si>
    <t>Supply Voltage Range</t>
  </si>
  <si>
    <t>BATTERY CAPACITY REQUIREMENTS</t>
  </si>
  <si>
    <t>A reserve source or sources of energy shall be provided on every ship, to supply radio installations, for the purpose of conducting distress and safety radio communications, in the event of failure of the ship’s main and emergency sources of electrical power.</t>
  </si>
  <si>
    <t>The reserve source or sources of energy shall be capable of simultaneously operating the VHF radio installation required by regulation 7.1.1. and, as appropriate for the sea area or sea areas for which the ship is equipped, either the MF radio installation required by regulation 9.1.1, the MF/HF radio installation required by regulation 10.2.1 or 11.1, or the Inmarsat ship earth station required by regulation 10.1.1 and any of the additional loads mentioned in paragraphs 4, 5, and 8 for a period of at least:</t>
  </si>
  <si>
    <t>The reserve source or sources of energy need not supply independent HF and MF radio installations at the same time.</t>
  </si>
  <si>
    <t xml:space="preserve">*) For guidance, the following formula is recommended for determining the electrical load to be supplied by the reserve source of energy for each radio installation required for distress conditions: </t>
  </si>
  <si>
    <t>This means:</t>
  </si>
  <si>
    <r>
      <t>·</t>
    </r>
    <r>
      <rPr>
        <sz val="7"/>
        <rFont val="Times New Roman"/>
        <family val="1"/>
      </rPr>
      <t xml:space="preserve">         </t>
    </r>
    <r>
      <rPr>
        <sz val="11"/>
        <rFont val="Arial"/>
        <family val="2"/>
      </rPr>
      <t>Emergency generator above deck</t>
    </r>
  </si>
  <si>
    <r>
      <t>·</t>
    </r>
    <r>
      <rPr>
        <sz val="7"/>
        <rFont val="Times New Roman"/>
        <family val="1"/>
      </rPr>
      <t xml:space="preserve">         </t>
    </r>
    <r>
      <rPr>
        <sz val="11"/>
        <rFont val="Arial"/>
        <family val="2"/>
      </rPr>
      <t>Emergency generator with auto start within 15 sec.</t>
    </r>
  </si>
  <si>
    <r>
      <t>·</t>
    </r>
    <r>
      <rPr>
        <sz val="7"/>
        <rFont val="Times New Roman"/>
        <family val="1"/>
      </rPr>
      <t xml:space="preserve">         </t>
    </r>
    <r>
      <rPr>
        <sz val="11"/>
        <rFont val="Arial"/>
        <family val="2"/>
      </rPr>
      <t>6 hours battery operation capacity is required.</t>
    </r>
  </si>
  <si>
    <t>O      VHF with DSC</t>
  </si>
  <si>
    <t>O      MF/HF with DSC and Radio Telex</t>
  </si>
  <si>
    <t>O      Inmarsat C</t>
  </si>
  <si>
    <t>O     1/2 of the current consumption necessary for transmission</t>
  </si>
  <si>
    <t>O     + the current consumption necessary for reception</t>
  </si>
  <si>
    <t>O     + current consumption of any additional loads.</t>
  </si>
  <si>
    <t>Average power</t>
  </si>
  <si>
    <t xml:space="preserve">Average Power </t>
  </si>
  <si>
    <t>during</t>
  </si>
  <si>
    <t>transmission</t>
  </si>
  <si>
    <t>reception</t>
  </si>
  <si>
    <t>Additional Load</t>
  </si>
  <si>
    <t>12W</t>
  </si>
  <si>
    <t>600W</t>
  </si>
  <si>
    <t>1000W</t>
  </si>
  <si>
    <r>
      <t>NOTE:</t>
    </r>
    <r>
      <rPr>
        <sz val="11"/>
        <rFont val="Arial"/>
        <family val="2"/>
      </rPr>
      <t xml:space="preserve"> Regulation 13 may be subject to interpretation, resulting in local deviations from the battery capacity calculations described in the following.</t>
    </r>
  </si>
  <si>
    <r>
      <t>·</t>
    </r>
    <r>
      <rPr>
        <sz val="7"/>
        <rFont val="Times New Roman"/>
        <family val="1"/>
      </rPr>
      <t xml:space="preserve">         </t>
    </r>
    <r>
      <rPr>
        <sz val="11"/>
        <rFont val="Arial"/>
        <family val="2"/>
      </rPr>
      <t>Fuel capacity to continously run for min. 6 hours</t>
    </r>
  </si>
  <si>
    <t>For vessels not fulfilling above requirements for emergency generator:</t>
  </si>
  <si>
    <t xml:space="preserve">For vessels with emergency power generator complying with regulation II -1/42 or 43 the emergency battery shall be capable of supplying the mentioned equipment for 1 hour. </t>
  </si>
  <si>
    <t>Solas Chapter IV, Regulation 13 states the requirements for the reserve source of energy, e.g. battery and charger. For calculation of the battery capacity please refer to the relevant paragraphs of ‘Regulation 13’ listed below:</t>
  </si>
  <si>
    <t>21,6 - 31,2VDC</t>
  </si>
  <si>
    <t>10,5 – 32,0VDC</t>
  </si>
  <si>
    <t>10.8 - 31.2VDC</t>
  </si>
  <si>
    <t>21.6 - 31.2VDC</t>
  </si>
  <si>
    <t>10,8 - 31,2VDC</t>
  </si>
  <si>
    <t xml:space="preserve">                            6 hour rate formula corrected  -  29/7-09 dav</t>
  </si>
  <si>
    <t xml:space="preserve">                            Consumption values corrected  - 13/11-08 dav</t>
  </si>
  <si>
    <t>MF/HF 6000 Equipment</t>
  </si>
  <si>
    <t>310W</t>
  </si>
  <si>
    <t>VHF 6000 Equipment</t>
  </si>
  <si>
    <t>SAILOR 6222 w/6090</t>
  </si>
  <si>
    <t>SAILOR 6110</t>
  </si>
  <si>
    <t>SAILOR 3027</t>
  </si>
  <si>
    <t>SAILOR H1252B/3608A</t>
  </si>
  <si>
    <r>
      <t xml:space="preserve">Revision record:  </t>
    </r>
    <r>
      <rPr>
        <b/>
        <sz val="11"/>
        <color indexed="10"/>
        <rFont val="Arial"/>
        <family val="2"/>
      </rPr>
      <t>Version 2</t>
    </r>
    <r>
      <rPr>
        <sz val="11"/>
        <rFont val="Arial"/>
        <family val="2"/>
      </rPr>
      <t xml:space="preserve"> - 12/9-07 anb</t>
    </r>
  </si>
  <si>
    <r>
      <t xml:space="preserve">                            </t>
    </r>
    <r>
      <rPr>
        <b/>
        <sz val="11"/>
        <color indexed="10"/>
        <rFont val="Arial"/>
        <family val="2"/>
      </rPr>
      <t>Version 3</t>
    </r>
    <r>
      <rPr>
        <sz val="11"/>
        <rFont val="Arial"/>
        <family val="2"/>
      </rPr>
      <t xml:space="preserve"> - 9/5-2011 dav     6000-series equipment included</t>
    </r>
  </si>
  <si>
    <t xml:space="preserve">                                    rev. 1  19/7-2011 dav    inability to enter no. of MF/HF (cells A21 through A23) corrected. </t>
  </si>
  <si>
    <t xml:space="preserve">                                    rev. 2   3/8-2012 dav     inability to enter no. of 6194 (cell A50) corrected.</t>
  </si>
  <si>
    <t>SAILOR 6248 w/6090</t>
  </si>
  <si>
    <t>SAILOR 6390/91 Navtex</t>
  </si>
  <si>
    <t>SAILOR 6390</t>
  </si>
  <si>
    <t>SAILOR 6280/81 AIS Sys.</t>
  </si>
  <si>
    <t xml:space="preserve">SAILOR 6282 </t>
  </si>
  <si>
    <t>SAILOR 6004 Control Panel</t>
  </si>
  <si>
    <t>SAILOR 6103 Alarm Panel</t>
  </si>
  <si>
    <t>SAILOR 6101 Alarm Panel</t>
  </si>
  <si>
    <t xml:space="preserve">                            Version 3 - 9/5-2011 dav     6000-series equipment included</t>
  </si>
  <si>
    <r>
      <t xml:space="preserve">                            </t>
    </r>
    <r>
      <rPr>
        <b/>
        <sz val="11"/>
        <color indexed="10"/>
        <rFont val="Arial"/>
        <family val="2"/>
      </rPr>
      <t>Version 4</t>
    </r>
    <r>
      <rPr>
        <sz val="11"/>
        <rFont val="Arial"/>
        <family val="2"/>
      </rPr>
      <t xml:space="preserve"> - 19/5-2014 dav   Removed 4000-series equipment and SAILOR 1900 AIS</t>
    </r>
  </si>
  <si>
    <t xml:space="preserve">                                                                          Added 6248 VHF, 639x Navtex, 628x AIS and 6004 Control Panel</t>
  </si>
  <si>
    <t>30W</t>
  </si>
  <si>
    <t>2W</t>
  </si>
  <si>
    <t xml:space="preserve">                                                                          TT-3027 consumption figures changed </t>
  </si>
  <si>
    <t>SAILOR 6310A/B - 150W</t>
  </si>
  <si>
    <t>SAILOR 6320A/B - 250W</t>
  </si>
  <si>
    <t>SAILOR 6350A/B - 500W</t>
  </si>
  <si>
    <t xml:space="preserve">                                    rev. 1  18/11-2016         Changed TU type no. to MF/HF system type and added B-version</t>
  </si>
  <si>
    <t>SAILOR 6194 TCU</t>
  </si>
  <si>
    <t>SAILOR 6560/70 (D)GNSS</t>
  </si>
  <si>
    <t>SAILOR 6561/6571</t>
  </si>
  <si>
    <t>6,5W</t>
  </si>
  <si>
    <t>18W</t>
  </si>
  <si>
    <t>SAILOR 6018 Msg. Terminal</t>
  </si>
  <si>
    <t>20W</t>
  </si>
  <si>
    <t>10,8 - 31.2VDC</t>
  </si>
  <si>
    <t>SP3500-series Charger</t>
  </si>
  <si>
    <t>Single Chg. Kit 3506A/3536A</t>
  </si>
  <si>
    <t>Dual Chg. Kit 3509A/3538A</t>
  </si>
  <si>
    <t>3W</t>
  </si>
  <si>
    <t>6W</t>
  </si>
  <si>
    <t>O      Emergency light</t>
  </si>
  <si>
    <t>O      VHF with DSC for duplication</t>
  </si>
  <si>
    <t xml:space="preserve">Comsar Circ.16 and Circ.32 
For guidance, the nominal battery capacity to comply with the minimum capacity requirements at all times is 1.4 times the load determined in paragraph 2.4 multiplied by the intended period of operation (1 hour or 6 hours in accordance with    SOLAS IV/13.2). </t>
  </si>
  <si>
    <t xml:space="preserve">                                                                          Removed 5000-series products</t>
  </si>
  <si>
    <t xml:space="preserve">                                                                          Added SAILOR 6018 Message terminal</t>
  </si>
  <si>
    <t xml:space="preserve">                                                                          Added SAILOR  6560/70 (D)GNSS</t>
  </si>
  <si>
    <t xml:space="preserve">                                                                          Added SP3500-series handheld chargers</t>
  </si>
  <si>
    <r>
      <t>1)</t>
    </r>
    <r>
      <rPr>
        <sz val="7"/>
        <rFont val="Times New Roman"/>
        <family val="1"/>
      </rPr>
      <t xml:space="preserve">  </t>
    </r>
    <r>
      <rPr>
        <sz val="11"/>
        <rFont val="Arial"/>
        <family val="2"/>
      </rPr>
      <t>One (1) hour, on ships constructed after 1 February 1995, if the emergency source of electrical power complies fully with all relevant requirements of regulation II-1/42 or 43 including the requirements to supply the radio installations.</t>
    </r>
  </si>
  <si>
    <r>
      <t>2)</t>
    </r>
    <r>
      <rPr>
        <sz val="7"/>
        <rFont val="Times New Roman"/>
        <family val="1"/>
      </rPr>
      <t>   </t>
    </r>
    <r>
      <rPr>
        <sz val="11"/>
        <rFont val="Arial"/>
        <family val="2"/>
      </rPr>
      <t>Six (6) hours, on ships constructed before 1 February, 1995, if the emergency source of electrical power is not provided or does not comply fully with all relevant requirements of regulation II-1/42 or 43 including the requirements to supply the radio installations: *)</t>
    </r>
  </si>
  <si>
    <t>For an A3 solution Regulation 13 means that the following equipment shall be supplied from the battery during emergency operation at</t>
  </si>
  <si>
    <t>Required battery capacity for 1 hour (Ah)</t>
  </si>
  <si>
    <t>Required battery capacity for 6 hours (Ah)</t>
  </si>
  <si>
    <t>CALCULATION OF THE BATTERY CAPACITY REQUIREMENTS</t>
  </si>
  <si>
    <t>24VDC</t>
  </si>
  <si>
    <t>Enter the power consumption in watts of the emergency light lamp</t>
  </si>
  <si>
    <t>SAILOR Console</t>
  </si>
  <si>
    <t>Nom. 24VDC</t>
  </si>
  <si>
    <t>Version 5  -  02/08-2017</t>
  </si>
  <si>
    <r>
      <t>Battery Capacity Calculator</t>
    </r>
    <r>
      <rPr>
        <b/>
        <sz val="16"/>
        <rFont val="Arial"/>
        <family val="2"/>
      </rPr>
      <t xml:space="preserve">
</t>
    </r>
    <r>
      <rPr>
        <b/>
        <sz val="10"/>
        <rFont val="Arial"/>
        <family val="2"/>
      </rPr>
      <t xml:space="preserve">Fill in the numbers of the units comprising the GMDSS configuration, the size of any Emergency Light lamp(s) and any additional loads </t>
    </r>
    <r>
      <rPr>
        <b/>
        <i/>
        <u val="single"/>
        <sz val="10"/>
        <rFont val="Arial"/>
        <family val="2"/>
      </rPr>
      <t>(Orange fields)</t>
    </r>
  </si>
  <si>
    <t>IMO guide on load calculation: 
1/2 x TX + RX
(plus 40%
- Comsar Circ.16/Circ.32)</t>
  </si>
  <si>
    <t>Insert the number of each specific equipment comprising the GMDSS configuration in the first column.</t>
  </si>
  <si>
    <t>All load calculations are then summed and Battery capacity requirement for 1 hour and 6 hours calculated.</t>
  </si>
  <si>
    <t>Total consumption is multiplied by a factor 2 according to battery manufacturers statement of available battery capacity roughly being only half at 1 hour discharge rate.</t>
  </si>
  <si>
    <t>Total consumption is multiplied by a factor 1.25 according to battery manufacturers statement of available  battery capacity being roughly 80% at 6 hours discharge rate.</t>
  </si>
  <si>
    <t xml:space="preserve">Result is calculated according to the IMO guidelines for load calculation and will is stated in the far right column. </t>
  </si>
  <si>
    <t>For vessels with approved emergency generator:</t>
  </si>
  <si>
    <t>For vessels without approved emergency generator:</t>
  </si>
  <si>
    <r>
      <t xml:space="preserve">                            Version 5</t>
    </r>
    <r>
      <rPr>
        <b/>
        <sz val="11"/>
        <color indexed="8"/>
        <rFont val="Arial"/>
        <family val="2"/>
      </rPr>
      <t xml:space="preserve"> </t>
    </r>
    <r>
      <rPr>
        <sz val="11"/>
        <color indexed="8"/>
        <rFont val="Arial"/>
        <family val="2"/>
      </rPr>
      <t xml:space="preserve">- 02/08-2017        Correction of multpl. factor used for battery capacity versus discharge rate </t>
    </r>
  </si>
  <si>
    <t>SAILOR 6006 Msg. Terminal</t>
  </si>
  <si>
    <t>SAILOR 6197 Ethernet Sw.</t>
  </si>
  <si>
    <t>SAILOR 6204 CSM</t>
  </si>
</sst>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s>
  <fonts count="71">
    <font>
      <sz val="10"/>
      <name val="Arial"/>
      <family val="0"/>
    </font>
    <font>
      <b/>
      <sz val="12"/>
      <name val="Arial"/>
      <family val="2"/>
    </font>
    <font>
      <b/>
      <sz val="11"/>
      <name val="Arial"/>
      <family val="2"/>
    </font>
    <font>
      <sz val="11"/>
      <name val="Arial"/>
      <family val="2"/>
    </font>
    <font>
      <sz val="12"/>
      <name val="Arial"/>
      <family val="2"/>
    </font>
    <font>
      <sz val="8"/>
      <name val="Arial"/>
      <family val="0"/>
    </font>
    <font>
      <u val="single"/>
      <sz val="10"/>
      <color indexed="12"/>
      <name val="Arial"/>
      <family val="0"/>
    </font>
    <font>
      <u val="single"/>
      <sz val="10"/>
      <color indexed="36"/>
      <name val="Arial"/>
      <family val="0"/>
    </font>
    <font>
      <b/>
      <sz val="10"/>
      <name val="Arial"/>
      <family val="2"/>
    </font>
    <font>
      <b/>
      <i/>
      <sz val="10"/>
      <name val="Arial"/>
      <family val="2"/>
    </font>
    <font>
      <b/>
      <i/>
      <sz val="12"/>
      <name val="Arial"/>
      <family val="2"/>
    </font>
    <font>
      <b/>
      <sz val="14"/>
      <name val="Arial"/>
      <family val="2"/>
    </font>
    <font>
      <b/>
      <sz val="16"/>
      <name val="Arial"/>
      <family val="2"/>
    </font>
    <font>
      <sz val="16"/>
      <name val="Arial"/>
      <family val="2"/>
    </font>
    <font>
      <b/>
      <sz val="18"/>
      <name val="Arial"/>
      <family val="2"/>
    </font>
    <font>
      <sz val="7"/>
      <name val="Times New Roman"/>
      <family val="1"/>
    </font>
    <font>
      <sz val="11"/>
      <name val="Symbol"/>
      <family val="1"/>
    </font>
    <font>
      <sz val="10"/>
      <name val="Symbol"/>
      <family val="1"/>
    </font>
    <font>
      <b/>
      <i/>
      <u val="single"/>
      <sz val="10"/>
      <name val="Arial"/>
      <family val="2"/>
    </font>
    <font>
      <b/>
      <sz val="11"/>
      <color indexed="10"/>
      <name val="Arial"/>
      <family val="2"/>
    </font>
    <font>
      <b/>
      <sz val="11"/>
      <color indexed="8"/>
      <name val="Arial"/>
      <family val="2"/>
    </font>
    <font>
      <sz val="11"/>
      <color indexed="8"/>
      <name val="Arial"/>
      <family val="2"/>
    </font>
    <font>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23"/>
      <name val="Arial"/>
      <family val="2"/>
    </font>
    <font>
      <b/>
      <sz val="12"/>
      <color indexed="8"/>
      <name val="Arial"/>
      <family val="2"/>
    </font>
    <font>
      <sz val="12"/>
      <color indexed="23"/>
      <name val="Arial"/>
      <family val="2"/>
    </font>
    <font>
      <b/>
      <i/>
      <sz val="10"/>
      <color indexed="23"/>
      <name val="Arial"/>
      <family val="2"/>
    </font>
    <font>
      <b/>
      <i/>
      <sz val="12"/>
      <color indexed="2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2"/>
      <color theme="1"/>
      <name val="Arial"/>
      <family val="2"/>
    </font>
    <font>
      <b/>
      <sz val="12"/>
      <color theme="0" tint="-0.4999699890613556"/>
      <name val="Arial"/>
      <family val="2"/>
    </font>
    <font>
      <b/>
      <sz val="12"/>
      <color theme="1"/>
      <name val="Arial"/>
      <family val="2"/>
    </font>
    <font>
      <sz val="12"/>
      <color theme="0" tint="-0.4999699890613556"/>
      <name val="Arial"/>
      <family val="2"/>
    </font>
    <font>
      <b/>
      <i/>
      <sz val="10"/>
      <color theme="0" tint="-0.4999699890613556"/>
      <name val="Arial"/>
      <family val="2"/>
    </font>
    <font>
      <b/>
      <i/>
      <sz val="12"/>
      <color theme="0" tint="-0.4999699890613556"/>
      <name val="Arial"/>
      <family val="2"/>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0" fillId="20" borderId="1" applyNumberFormat="0" applyFont="0" applyAlignment="0" applyProtection="0"/>
    <xf numFmtId="0" fontId="50" fillId="21" borderId="2" applyNumberFormat="0" applyAlignment="0" applyProtection="0"/>
    <xf numFmtId="0" fontId="7"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4" fillId="30" borderId="3" applyNumberFormat="0" applyAlignment="0" applyProtection="0"/>
    <xf numFmtId="0" fontId="6" fillId="0" borderId="0" applyNumberFormat="0" applyFill="0" applyBorder="0" applyAlignment="0" applyProtection="0"/>
    <xf numFmtId="0" fontId="55" fillId="31" borderId="0" applyNumberFormat="0" applyBorder="0" applyAlignment="0" applyProtection="0"/>
    <xf numFmtId="0" fontId="56" fillId="21"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7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4" fillId="0" borderId="0" xfId="0" applyFont="1" applyAlignment="1">
      <alignment horizontal="center"/>
    </xf>
    <xf numFmtId="0" fontId="2"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1" fillId="33" borderId="13" xfId="0" applyFont="1" applyFill="1" applyBorder="1" applyAlignment="1">
      <alignment horizontal="center"/>
    </xf>
    <xf numFmtId="0" fontId="1" fillId="33" borderId="14"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2" fillId="0" borderId="0" xfId="0" applyFont="1" applyAlignment="1">
      <alignment horizontal="justify"/>
    </xf>
    <xf numFmtId="0" fontId="3" fillId="0" borderId="0" xfId="0" applyFont="1" applyAlignment="1">
      <alignment horizontal="justify"/>
    </xf>
    <xf numFmtId="0" fontId="16" fillId="0" borderId="0" xfId="0" applyFont="1" applyAlignment="1">
      <alignment horizontal="justify"/>
    </xf>
    <xf numFmtId="0" fontId="17" fillId="0" borderId="0" xfId="0" applyFont="1" applyAlignment="1">
      <alignment horizontal="justify"/>
    </xf>
    <xf numFmtId="0" fontId="2" fillId="0" borderId="0" xfId="0" applyNumberFormat="1" applyFont="1" applyAlignment="1">
      <alignment horizontal="center"/>
    </xf>
    <xf numFmtId="0" fontId="3" fillId="0" borderId="0" xfId="0" applyNumberFormat="1" applyFont="1" applyAlignment="1">
      <alignment horizontal="justify"/>
    </xf>
    <xf numFmtId="0" fontId="0" fillId="0" borderId="0" xfId="0" applyNumberFormat="1" applyAlignment="1">
      <alignment/>
    </xf>
    <xf numFmtId="0" fontId="2" fillId="0" borderId="0" xfId="0" applyFont="1" applyBorder="1" applyAlignment="1">
      <alignment horizontal="justify"/>
    </xf>
    <xf numFmtId="0" fontId="4" fillId="0" borderId="15" xfId="0" applyFont="1" applyBorder="1" applyAlignment="1" applyProtection="1">
      <alignment horizontal="center" vertical="top" wrapText="1"/>
      <protection locked="0"/>
    </xf>
    <xf numFmtId="0" fontId="4" fillId="34" borderId="15" xfId="0" applyFont="1" applyFill="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xf>
    <xf numFmtId="0" fontId="0" fillId="0" borderId="0" xfId="0" applyFont="1" applyAlignment="1">
      <alignment horizontal="justify" wrapText="1"/>
    </xf>
    <xf numFmtId="0" fontId="4" fillId="34" borderId="13" xfId="0" applyFont="1" applyFill="1" applyBorder="1" applyAlignment="1" applyProtection="1">
      <alignment horizontal="center" vertical="center" wrapText="1"/>
      <protection locked="0"/>
    </xf>
    <xf numFmtId="182" fontId="4" fillId="0" borderId="0" xfId="0" applyNumberFormat="1" applyFont="1" applyAlignment="1">
      <alignment horizontal="center" vertical="center"/>
    </xf>
    <xf numFmtId="0" fontId="4" fillId="0" borderId="15" xfId="0" applyFont="1" applyBorder="1" applyAlignment="1">
      <alignment horizontal="center" vertical="center" wrapText="1"/>
    </xf>
    <xf numFmtId="182" fontId="11" fillId="0" borderId="16" xfId="0" applyNumberFormat="1" applyFont="1" applyBorder="1" applyAlignment="1">
      <alignment horizontal="center"/>
    </xf>
    <xf numFmtId="182" fontId="11" fillId="0" borderId="17" xfId="0" applyNumberFormat="1" applyFont="1" applyBorder="1" applyAlignment="1">
      <alignment horizontal="center"/>
    </xf>
    <xf numFmtId="0" fontId="3" fillId="0" borderId="0" xfId="0" applyNumberFormat="1" applyFont="1" applyAlignment="1">
      <alignment horizontal="justify" vertical="top" wrapText="1"/>
    </xf>
    <xf numFmtId="0" fontId="2" fillId="0" borderId="0" xfId="0" applyNumberFormat="1" applyFont="1" applyAlignment="1">
      <alignment horizontal="justify"/>
    </xf>
    <xf numFmtId="0" fontId="4" fillId="0" borderId="13" xfId="0" applyFont="1" applyBorder="1" applyAlignment="1">
      <alignment horizontal="center" vertical="center" wrapText="1"/>
    </xf>
    <xf numFmtId="0" fontId="1" fillId="0" borderId="0" xfId="0" applyFont="1" applyFill="1" applyBorder="1" applyAlignment="1" applyProtection="1">
      <alignment horizontal="center"/>
      <protection locked="0"/>
    </xf>
    <xf numFmtId="0" fontId="4" fillId="0" borderId="15" xfId="0" applyFont="1" applyBorder="1" applyAlignment="1">
      <alignment horizontal="left" vertical="center" wrapText="1"/>
    </xf>
    <xf numFmtId="182" fontId="1" fillId="0" borderId="13" xfId="0" applyNumberFormat="1" applyFont="1" applyBorder="1" applyAlignment="1">
      <alignment horizontal="center"/>
    </xf>
    <xf numFmtId="0" fontId="1" fillId="19" borderId="14" xfId="0" applyFont="1" applyFill="1" applyBorder="1" applyAlignment="1" applyProtection="1">
      <alignment horizontal="center"/>
      <protection locked="0"/>
    </xf>
    <xf numFmtId="0" fontId="1" fillId="19" borderId="14" xfId="0" applyFont="1" applyFill="1" applyBorder="1" applyAlignment="1" applyProtection="1">
      <alignment horizontal="center" vertical="center"/>
      <protection locked="0"/>
    </xf>
    <xf numFmtId="0" fontId="1" fillId="19" borderId="13" xfId="0" applyFont="1" applyFill="1" applyBorder="1" applyAlignment="1" applyProtection="1">
      <alignment horizontal="center" vertical="center"/>
      <protection locked="0"/>
    </xf>
    <xf numFmtId="0" fontId="1" fillId="35" borderId="14" xfId="0" applyFont="1" applyFill="1" applyBorder="1" applyAlignment="1" applyProtection="1">
      <alignment horizontal="center"/>
      <protection locked="0"/>
    </xf>
    <xf numFmtId="0" fontId="4" fillId="35" borderId="15" xfId="0" applyFont="1" applyFill="1" applyBorder="1" applyAlignment="1">
      <alignment horizontal="center" vertical="top" wrapText="1"/>
    </xf>
    <xf numFmtId="0" fontId="4" fillId="35" borderId="18" xfId="0" applyFont="1" applyFill="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xf>
    <xf numFmtId="0" fontId="4" fillId="0" borderId="14" xfId="0" applyFont="1" applyBorder="1" applyAlignment="1">
      <alignment horizontal="center" vertical="center" wrapText="1"/>
    </xf>
    <xf numFmtId="0" fontId="1" fillId="0" borderId="0" xfId="0" applyFont="1" applyBorder="1" applyAlignment="1">
      <alignment horizontal="center"/>
    </xf>
    <xf numFmtId="0" fontId="4" fillId="0" borderId="19" xfId="0" applyFont="1" applyBorder="1" applyAlignment="1">
      <alignment horizontal="center" vertical="center" wrapText="1"/>
    </xf>
    <xf numFmtId="0" fontId="3" fillId="0" borderId="0" xfId="0" applyFont="1" applyAlignment="1">
      <alignment horizontal="center" vertical="center"/>
    </xf>
    <xf numFmtId="0" fontId="1" fillId="35" borderId="13" xfId="0" applyFont="1" applyFill="1" applyBorder="1" applyAlignment="1">
      <alignment horizontal="center"/>
    </xf>
    <xf numFmtId="0" fontId="0" fillId="0" borderId="18" xfId="0" applyBorder="1" applyAlignment="1">
      <alignment/>
    </xf>
    <xf numFmtId="0" fontId="1" fillId="36" borderId="0" xfId="0" applyFont="1" applyFill="1" applyBorder="1" applyAlignment="1" applyProtection="1">
      <alignment horizontal="center" vertical="center"/>
      <protection locked="0"/>
    </xf>
    <xf numFmtId="182" fontId="1" fillId="0" borderId="13" xfId="0" applyNumberFormat="1" applyFont="1" applyBorder="1" applyAlignment="1">
      <alignment horizontal="center" vertical="center"/>
    </xf>
    <xf numFmtId="182" fontId="1" fillId="0" borderId="20" xfId="0" applyNumberFormat="1" applyFont="1" applyBorder="1" applyAlignment="1">
      <alignment horizontal="center" vertical="center"/>
    </xf>
    <xf numFmtId="182" fontId="4" fillId="0" borderId="18" xfId="0" applyNumberFormat="1" applyFont="1" applyBorder="1" applyAlignment="1">
      <alignment horizontal="center" vertical="center" wrapText="1"/>
    </xf>
    <xf numFmtId="182" fontId="4" fillId="34" borderId="18" xfId="0" applyNumberFormat="1" applyFont="1" applyFill="1" applyBorder="1" applyAlignment="1" applyProtection="1">
      <alignment horizontal="center" vertical="top" wrapText="1"/>
      <protection locked="0"/>
    </xf>
    <xf numFmtId="182" fontId="4" fillId="0" borderId="13" xfId="0" applyNumberFormat="1" applyFont="1" applyBorder="1" applyAlignment="1">
      <alignment horizontal="center" vertical="center" wrapText="1"/>
    </xf>
    <xf numFmtId="182" fontId="4" fillId="0" borderId="19" xfId="0" applyNumberFormat="1" applyFont="1" applyBorder="1" applyAlignment="1">
      <alignment horizontal="center" vertical="center" wrapText="1"/>
    </xf>
    <xf numFmtId="0" fontId="8" fillId="0" borderId="0" xfId="0" applyFont="1" applyAlignment="1" applyProtection="1">
      <alignment/>
      <protection locked="0"/>
    </xf>
    <xf numFmtId="0" fontId="1" fillId="0" borderId="0" xfId="0" applyFont="1" applyBorder="1" applyAlignment="1" applyProtection="1">
      <alignment horizontal="left"/>
      <protection locked="0"/>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21" xfId="0" applyFont="1" applyBorder="1" applyAlignment="1">
      <alignment vertical="center" wrapText="1"/>
    </xf>
    <xf numFmtId="0" fontId="4" fillId="0" borderId="15" xfId="0" applyFont="1" applyFill="1" applyBorder="1" applyAlignment="1" applyProtection="1">
      <alignment horizontal="center" vertical="center" wrapText="1"/>
      <protection locked="0"/>
    </xf>
    <xf numFmtId="182" fontId="4" fillId="0" borderId="13" xfId="0" applyNumberFormat="1" applyFont="1" applyBorder="1" applyAlignment="1">
      <alignment horizontal="center" vertical="center"/>
    </xf>
    <xf numFmtId="0" fontId="0" fillId="0" borderId="0" xfId="0" applyFill="1" applyAlignment="1">
      <alignment/>
    </xf>
    <xf numFmtId="0" fontId="4" fillId="36" borderId="13" xfId="0" applyFont="1" applyFill="1" applyBorder="1" applyAlignment="1">
      <alignment vertical="center" wrapText="1"/>
    </xf>
    <xf numFmtId="0" fontId="4" fillId="36" borderId="13" xfId="0" applyFont="1" applyFill="1" applyBorder="1" applyAlignment="1">
      <alignment horizontal="center" vertical="center"/>
    </xf>
    <xf numFmtId="183" fontId="64" fillId="36" borderId="13" xfId="0" applyNumberFormat="1" applyFont="1" applyFill="1" applyBorder="1" applyAlignment="1">
      <alignment horizontal="center" vertical="center"/>
    </xf>
    <xf numFmtId="0" fontId="64" fillId="36" borderId="13" xfId="0" applyFont="1" applyFill="1" applyBorder="1" applyAlignment="1">
      <alignment horizontal="center" vertical="center"/>
    </xf>
    <xf numFmtId="182" fontId="4" fillId="0" borderId="21" xfId="0" applyNumberFormat="1" applyFont="1" applyBorder="1" applyAlignment="1">
      <alignment horizontal="center" vertical="center" wrapText="1"/>
    </xf>
    <xf numFmtId="0" fontId="4" fillId="36" borderId="15" xfId="0" applyFont="1" applyFill="1" applyBorder="1" applyAlignment="1">
      <alignment vertical="center" wrapText="1"/>
    </xf>
    <xf numFmtId="0" fontId="8" fillId="36" borderId="15" xfId="0" applyFont="1" applyFill="1" applyBorder="1" applyAlignment="1">
      <alignment vertical="center"/>
    </xf>
    <xf numFmtId="0" fontId="4" fillId="36" borderId="15" xfId="0" applyFont="1" applyFill="1" applyBorder="1" applyAlignment="1">
      <alignment horizontal="center" vertical="center"/>
    </xf>
    <xf numFmtId="0" fontId="64" fillId="36" borderId="15" xfId="0" applyFont="1" applyFill="1" applyBorder="1" applyAlignment="1">
      <alignment horizontal="center" vertical="center"/>
    </xf>
    <xf numFmtId="0" fontId="0" fillId="0" borderId="13" xfId="0" applyBorder="1" applyAlignment="1">
      <alignment vertical="center"/>
    </xf>
    <xf numFmtId="0" fontId="1" fillId="0" borderId="14" xfId="0" applyFont="1" applyFill="1" applyBorder="1" applyAlignment="1">
      <alignment horizontal="center"/>
    </xf>
    <xf numFmtId="0" fontId="1" fillId="0" borderId="13" xfId="0" applyFont="1" applyFill="1" applyBorder="1" applyAlignment="1" applyProtection="1">
      <alignment horizontal="center" vertical="center"/>
      <protection locked="0"/>
    </xf>
    <xf numFmtId="0" fontId="4" fillId="0" borderId="13" xfId="0" applyFont="1" applyBorder="1" applyAlignment="1">
      <alignment vertical="center"/>
    </xf>
    <xf numFmtId="0" fontId="4" fillId="0" borderId="13" xfId="0" applyFont="1" applyBorder="1" applyAlignment="1">
      <alignment horizontal="center" vertical="center"/>
    </xf>
    <xf numFmtId="0" fontId="1" fillId="35" borderId="14" xfId="0" applyFont="1" applyFill="1" applyBorder="1" applyAlignment="1" applyProtection="1">
      <alignment horizontal="center" vertical="center"/>
      <protection locked="0"/>
    </xf>
    <xf numFmtId="0" fontId="1" fillId="35" borderId="15" xfId="0" applyFont="1" applyFill="1" applyBorder="1" applyAlignment="1">
      <alignment horizontal="left" vertical="center" wrapText="1"/>
    </xf>
    <xf numFmtId="0" fontId="0" fillId="35" borderId="15" xfId="0" applyFill="1" applyBorder="1" applyAlignment="1">
      <alignment horizontal="center"/>
    </xf>
    <xf numFmtId="0" fontId="9" fillId="35" borderId="13" xfId="0" applyFont="1" applyFill="1" applyBorder="1" applyAlignment="1">
      <alignment horizontal="center" vertical="top" wrapText="1"/>
    </xf>
    <xf numFmtId="0" fontId="10" fillId="35" borderId="15" xfId="0" applyFont="1" applyFill="1" applyBorder="1" applyAlignment="1">
      <alignment horizontal="center" vertical="top" wrapText="1"/>
    </xf>
    <xf numFmtId="0" fontId="4" fillId="35" borderId="15" xfId="0" applyFont="1" applyFill="1" applyBorder="1" applyAlignment="1" applyProtection="1">
      <alignment horizontal="center" vertical="center" wrapText="1"/>
      <protection locked="0"/>
    </xf>
    <xf numFmtId="182" fontId="4" fillId="35" borderId="13" xfId="0" applyNumberFormat="1" applyFont="1" applyFill="1" applyBorder="1" applyAlignment="1">
      <alignment horizontal="center" vertical="center"/>
    </xf>
    <xf numFmtId="182" fontId="1" fillId="35" borderId="13" xfId="0" applyNumberFormat="1" applyFont="1" applyFill="1" applyBorder="1" applyAlignment="1">
      <alignment horizontal="center"/>
    </xf>
    <xf numFmtId="0" fontId="4" fillId="0" borderId="15" xfId="0" applyFont="1" applyBorder="1" applyAlignment="1">
      <alignment horizontal="center" vertical="center"/>
    </xf>
    <xf numFmtId="0" fontId="9" fillId="0" borderId="21"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5" xfId="0" applyFont="1" applyBorder="1" applyAlignment="1">
      <alignment horizontal="center" vertical="center" wrapText="1"/>
    </xf>
    <xf numFmtId="182" fontId="4" fillId="0" borderId="22" xfId="0" applyNumberFormat="1" applyFont="1" applyBorder="1" applyAlignment="1">
      <alignment horizontal="center" vertical="center"/>
    </xf>
    <xf numFmtId="0" fontId="3" fillId="0" borderId="0" xfId="0" applyNumberFormat="1" applyFont="1" applyAlignment="1">
      <alignment/>
    </xf>
    <xf numFmtId="182" fontId="1" fillId="0" borderId="23" xfId="0" applyNumberFormat="1" applyFont="1" applyBorder="1" applyAlignment="1">
      <alignment horizontal="center" vertical="center"/>
    </xf>
    <xf numFmtId="0" fontId="65" fillId="37" borderId="14" xfId="0" applyFont="1" applyFill="1" applyBorder="1" applyAlignment="1" applyProtection="1">
      <alignment horizontal="center" vertical="center"/>
      <protection locked="0"/>
    </xf>
    <xf numFmtId="0" fontId="66" fillId="37" borderId="18" xfId="0" applyFont="1" applyFill="1" applyBorder="1" applyAlignment="1">
      <alignment horizontal="left" vertical="center" wrapText="1"/>
    </xf>
    <xf numFmtId="0" fontId="67" fillId="37" borderId="18" xfId="0" applyFont="1" applyFill="1" applyBorder="1" applyAlignment="1">
      <alignment horizontal="center" vertical="center"/>
    </xf>
    <xf numFmtId="0" fontId="68" fillId="37" borderId="18" xfId="0" applyFont="1" applyFill="1" applyBorder="1" applyAlignment="1">
      <alignment horizontal="center" vertical="center" wrapText="1"/>
    </xf>
    <xf numFmtId="0" fontId="69" fillId="37" borderId="18" xfId="0" applyFont="1" applyFill="1" applyBorder="1" applyAlignment="1">
      <alignment horizontal="center" vertical="center" wrapText="1"/>
    </xf>
    <xf numFmtId="0" fontId="67" fillId="37" borderId="18" xfId="0" applyFont="1" applyFill="1" applyBorder="1" applyAlignment="1" applyProtection="1">
      <alignment horizontal="center" vertical="center" wrapText="1"/>
      <protection locked="0"/>
    </xf>
    <xf numFmtId="182" fontId="67" fillId="37" borderId="19" xfId="0" applyNumberFormat="1" applyFont="1" applyFill="1" applyBorder="1" applyAlignment="1">
      <alignment horizontal="center" vertical="center"/>
    </xf>
    <xf numFmtId="182" fontId="65" fillId="37" borderId="23" xfId="0" applyNumberFormat="1" applyFont="1" applyFill="1" applyBorder="1" applyAlignment="1">
      <alignment horizontal="center" vertical="center"/>
    </xf>
    <xf numFmtId="0" fontId="64" fillId="36" borderId="13" xfId="0" applyFont="1" applyFill="1" applyBorder="1" applyAlignment="1">
      <alignment horizontal="left" vertical="center" wrapText="1"/>
    </xf>
    <xf numFmtId="0" fontId="4" fillId="0" borderId="21" xfId="0" applyFont="1" applyBorder="1" applyAlignment="1">
      <alignment horizontal="left" vertical="center" wrapText="1"/>
    </xf>
    <xf numFmtId="0" fontId="68" fillId="36" borderId="13" xfId="0" applyFont="1" applyFill="1" applyBorder="1" applyAlignment="1">
      <alignment horizontal="center" vertical="center" wrapText="1"/>
    </xf>
    <xf numFmtId="0" fontId="69" fillId="36" borderId="13" xfId="0" applyFont="1" applyFill="1" applyBorder="1" applyAlignment="1">
      <alignment horizontal="center" vertical="center" wrapText="1"/>
    </xf>
    <xf numFmtId="0" fontId="10" fillId="0" borderId="21" xfId="0" applyFont="1" applyBorder="1" applyAlignment="1">
      <alignment horizontal="center" vertical="center" wrapText="1"/>
    </xf>
    <xf numFmtId="0" fontId="4" fillId="0" borderId="21" xfId="0" applyFont="1" applyFill="1" applyBorder="1" applyAlignment="1" applyProtection="1">
      <alignment horizontal="center" vertical="center" wrapText="1"/>
      <protection locked="0"/>
    </xf>
    <xf numFmtId="0" fontId="64" fillId="36" borderId="13" xfId="0" applyFont="1" applyFill="1" applyBorder="1" applyAlignment="1" applyProtection="1">
      <alignment horizontal="center" vertical="center" wrapText="1"/>
      <protection locked="0"/>
    </xf>
    <xf numFmtId="182" fontId="64" fillId="36" borderId="13" xfId="0" applyNumberFormat="1" applyFont="1" applyFill="1" applyBorder="1" applyAlignment="1">
      <alignment horizontal="center" vertical="center"/>
    </xf>
    <xf numFmtId="182" fontId="64" fillId="0" borderId="13" xfId="0" applyNumberFormat="1" applyFont="1" applyBorder="1" applyAlignment="1">
      <alignment horizontal="center" vertical="center"/>
    </xf>
    <xf numFmtId="0" fontId="4" fillId="0" borderId="18" xfId="0" applyFont="1" applyBorder="1" applyAlignment="1">
      <alignment horizontal="center" vertical="center" wrapText="1"/>
    </xf>
    <xf numFmtId="0" fontId="10" fillId="0" borderId="15" xfId="0" applyFont="1" applyBorder="1" applyAlignment="1">
      <alignment horizontal="center" vertical="top" wrapText="1"/>
    </xf>
    <xf numFmtId="0" fontId="4" fillId="36" borderId="15"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protection locked="0"/>
    </xf>
    <xf numFmtId="0" fontId="0" fillId="37" borderId="15" xfId="0" applyFill="1" applyBorder="1" applyAlignment="1">
      <alignment horizontal="center"/>
    </xf>
    <xf numFmtId="0" fontId="9" fillId="37" borderId="22" xfId="0" applyFont="1" applyFill="1" applyBorder="1" applyAlignment="1">
      <alignment horizontal="center" vertical="top" wrapText="1"/>
    </xf>
    <xf numFmtId="0" fontId="10" fillId="37" borderId="15" xfId="0" applyFont="1" applyFill="1" applyBorder="1" applyAlignment="1">
      <alignment horizontal="center" vertical="top" wrapText="1"/>
    </xf>
    <xf numFmtId="0" fontId="4" fillId="37" borderId="15" xfId="0" applyFont="1" applyFill="1" applyBorder="1" applyAlignment="1" applyProtection="1">
      <alignment horizontal="center" vertical="center" wrapText="1"/>
      <protection locked="0"/>
    </xf>
    <xf numFmtId="182" fontId="4" fillId="37" borderId="0" xfId="0" applyNumberFormat="1" applyFont="1" applyFill="1" applyAlignment="1">
      <alignment horizontal="center" vertical="center"/>
    </xf>
    <xf numFmtId="182" fontId="1" fillId="37" borderId="20" xfId="0" applyNumberFormat="1" applyFont="1" applyFill="1" applyBorder="1" applyAlignment="1">
      <alignment horizontal="center" vertical="center"/>
    </xf>
    <xf numFmtId="0" fontId="9" fillId="0" borderId="13" xfId="0" applyFont="1" applyBorder="1" applyAlignment="1">
      <alignment horizontal="center" vertical="top" wrapText="1"/>
    </xf>
    <xf numFmtId="182" fontId="1" fillId="36" borderId="23" xfId="0" applyNumberFormat="1" applyFont="1" applyFill="1" applyBorder="1" applyAlignment="1">
      <alignment horizontal="center" vertical="center"/>
    </xf>
    <xf numFmtId="0" fontId="1"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4" fillId="0" borderId="0" xfId="0" applyFont="1" applyAlignment="1" applyProtection="1">
      <alignment horizontal="center"/>
      <protection/>
    </xf>
    <xf numFmtId="0" fontId="1" fillId="37" borderId="15" xfId="0" applyFont="1" applyFill="1" applyBorder="1" applyAlignment="1">
      <alignment horizontal="left" vertical="center" wrapText="1"/>
    </xf>
    <xf numFmtId="0" fontId="4" fillId="0" borderId="17" xfId="0" applyFont="1" applyBorder="1" applyAlignment="1" applyProtection="1">
      <alignment horizontal="center" vertical="top" wrapText="1"/>
      <protection/>
    </xf>
    <xf numFmtId="0" fontId="4" fillId="34" borderId="13" xfId="0" applyFont="1" applyFill="1" applyBorder="1" applyAlignment="1" applyProtection="1">
      <alignment horizontal="center" vertical="top" wrapText="1"/>
      <protection locked="0"/>
    </xf>
    <xf numFmtId="0" fontId="0" fillId="36" borderId="19" xfId="0" applyFill="1" applyBorder="1" applyAlignment="1">
      <alignment horizontal="left" vertical="center"/>
    </xf>
    <xf numFmtId="0" fontId="0" fillId="36" borderId="13" xfId="0" applyFill="1" applyBorder="1" applyAlignment="1">
      <alignment horizontal="left" vertical="center"/>
    </xf>
    <xf numFmtId="0" fontId="4" fillId="36" borderId="13" xfId="0" applyFont="1" applyFill="1" applyBorder="1" applyAlignment="1">
      <alignment horizontal="left" vertical="center"/>
    </xf>
    <xf numFmtId="182" fontId="1" fillId="36" borderId="13" xfId="0" applyNumberFormat="1" applyFont="1" applyFill="1" applyBorder="1" applyAlignment="1">
      <alignment horizontal="center" vertical="center"/>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1" fontId="11" fillId="0" borderId="17" xfId="0" applyNumberFormat="1" applyFont="1" applyBorder="1" applyAlignment="1">
      <alignment horizontal="center"/>
    </xf>
    <xf numFmtId="1" fontId="11" fillId="0" borderId="15" xfId="0" applyNumberFormat="1" applyFont="1" applyBorder="1" applyAlignment="1">
      <alignment horizontal="center"/>
    </xf>
    <xf numFmtId="0" fontId="14" fillId="0" borderId="22" xfId="0" applyFont="1" applyBorder="1" applyAlignment="1">
      <alignment horizontal="center" wrapText="1"/>
    </xf>
    <xf numFmtId="0" fontId="13" fillId="0" borderId="19" xfId="0" applyFont="1" applyBorder="1" applyAlignment="1">
      <alignment/>
    </xf>
    <xf numFmtId="0" fontId="13" fillId="0" borderId="23" xfId="0" applyFont="1" applyBorder="1" applyAlignment="1">
      <alignment/>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xf>
    <xf numFmtId="0" fontId="2" fillId="0" borderId="0" xfId="0" applyFont="1" applyBorder="1" applyAlignment="1">
      <alignment/>
    </xf>
    <xf numFmtId="0" fontId="1" fillId="0" borderId="14" xfId="0" applyFont="1" applyBorder="1" applyAlignment="1">
      <alignment horizontal="center" textRotation="90"/>
    </xf>
    <xf numFmtId="0" fontId="1" fillId="0" borderId="20" xfId="0" applyFont="1" applyBorder="1" applyAlignment="1">
      <alignment horizontal="center" textRotation="90"/>
    </xf>
    <xf numFmtId="0" fontId="1" fillId="0" borderId="21" xfId="0" applyFont="1" applyBorder="1" applyAlignment="1">
      <alignment horizontal="center" textRotation="90"/>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4" xfId="0" applyFont="1" applyBorder="1" applyAlignment="1">
      <alignment horizontal="center" vertical="top" wrapText="1"/>
    </xf>
    <xf numFmtId="0" fontId="1" fillId="0" borderId="20" xfId="0" applyFont="1" applyBorder="1" applyAlignment="1">
      <alignment horizontal="center" vertical="top"/>
    </xf>
    <xf numFmtId="0" fontId="1" fillId="0" borderId="21" xfId="0" applyFont="1" applyBorder="1" applyAlignment="1">
      <alignment horizontal="center" vertical="top"/>
    </xf>
    <xf numFmtId="0" fontId="1" fillId="33" borderId="22" xfId="0" applyFont="1" applyFill="1" applyBorder="1" applyAlignment="1">
      <alignment horizontal="left"/>
    </xf>
    <xf numFmtId="0" fontId="0" fillId="33" borderId="19" xfId="0" applyFill="1" applyBorder="1" applyAlignment="1">
      <alignment horizontal="left"/>
    </xf>
    <xf numFmtId="0" fontId="0" fillId="33" borderId="23" xfId="0" applyFill="1" applyBorder="1" applyAlignment="1">
      <alignment horizontal="left"/>
    </xf>
    <xf numFmtId="0" fontId="2" fillId="0" borderId="24" xfId="0" applyFont="1" applyBorder="1" applyAlignment="1">
      <alignment/>
    </xf>
    <xf numFmtId="0" fontId="2" fillId="0" borderId="18" xfId="0" applyFont="1" applyBorder="1" applyAlignment="1">
      <alignment/>
    </xf>
    <xf numFmtId="0" fontId="1" fillId="35" borderId="22" xfId="0" applyFont="1" applyFill="1" applyBorder="1" applyAlignment="1">
      <alignment horizontal="left" vertical="center"/>
    </xf>
    <xf numFmtId="0" fontId="0" fillId="35" borderId="19" xfId="0" applyFill="1" applyBorder="1" applyAlignment="1">
      <alignment horizontal="left" vertical="center"/>
    </xf>
    <xf numFmtId="0" fontId="0" fillId="35" borderId="23" xfId="0" applyFill="1" applyBorder="1" applyAlignment="1">
      <alignment horizontal="left" vertical="center"/>
    </xf>
    <xf numFmtId="0" fontId="1" fillId="33" borderId="19" xfId="0" applyFont="1" applyFill="1" applyBorder="1" applyAlignment="1">
      <alignment horizontal="left"/>
    </xf>
    <xf numFmtId="0" fontId="1" fillId="33" borderId="23" xfId="0" applyFont="1" applyFill="1" applyBorder="1" applyAlignment="1">
      <alignment horizontal="left"/>
    </xf>
    <xf numFmtId="0" fontId="1" fillId="37" borderId="22" xfId="0" applyFont="1" applyFill="1" applyBorder="1" applyAlignment="1">
      <alignment vertical="center" wrapText="1"/>
    </xf>
    <xf numFmtId="0" fontId="8" fillId="37" borderId="19" xfId="0" applyFont="1" applyFill="1" applyBorder="1" applyAlignment="1">
      <alignment vertical="center"/>
    </xf>
    <xf numFmtId="0" fontId="8" fillId="37" borderId="23" xfId="0" applyFont="1" applyFill="1" applyBorder="1" applyAlignment="1">
      <alignment vertical="center"/>
    </xf>
    <xf numFmtId="0" fontId="23" fillId="0" borderId="22" xfId="0" applyFont="1" applyBorder="1" applyAlignment="1">
      <alignment horizontal="center" vertical="top" wrapText="1"/>
    </xf>
    <xf numFmtId="0" fontId="22" fillId="0" borderId="19" xfId="0" applyFont="1" applyBorder="1" applyAlignment="1">
      <alignment horizontal="center"/>
    </xf>
    <xf numFmtId="0" fontId="22" fillId="0" borderId="23" xfId="0" applyFont="1" applyBorder="1" applyAlignment="1">
      <alignment horizontal="center"/>
    </xf>
    <xf numFmtId="0" fontId="70" fillId="0" borderId="0" xfId="0" applyNumberFormat="1" applyFont="1" applyAlignment="1">
      <alignment/>
    </xf>
    <xf numFmtId="0" fontId="0" fillId="0" borderId="0" xfId="0" applyAlignment="1">
      <alignment/>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Battery Capacity Requirements'!A33:A38" /><Relationship Id="rId3" Type="http://schemas.openxmlformats.org/officeDocument/2006/relationships/hyperlink" Target="#'Battery Capacity Requirements'!A33:A38" /><Relationship Id="rId4" Type="http://schemas.openxmlformats.org/officeDocument/2006/relationships/image" Target="../media/image2.wmf" /><Relationship Id="rId5" Type="http://schemas.openxmlformats.org/officeDocument/2006/relationships/hyperlink" Target="#'Battery Capacity Requirements'!A40:A41" /><Relationship Id="rId6" Type="http://schemas.openxmlformats.org/officeDocument/2006/relationships/hyperlink" Target="#'Battery Capacity Requirements'!A40:A4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48</xdr:row>
      <xdr:rowOff>190500</xdr:rowOff>
    </xdr:from>
    <xdr:to>
      <xdr:col>8</xdr:col>
      <xdr:colOff>9525</xdr:colOff>
      <xdr:row>53</xdr:row>
      <xdr:rowOff>228600</xdr:rowOff>
    </xdr:to>
    <xdr:sp>
      <xdr:nvSpPr>
        <xdr:cNvPr id="1" name="Rectangle 1"/>
        <xdr:cNvSpPr>
          <a:spLocks/>
        </xdr:cNvSpPr>
      </xdr:nvSpPr>
      <xdr:spPr>
        <a:xfrm>
          <a:off x="4752975" y="13277850"/>
          <a:ext cx="4419600" cy="1123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781050</xdr:colOff>
      <xdr:row>51</xdr:row>
      <xdr:rowOff>0</xdr:rowOff>
    </xdr:from>
    <xdr:to>
      <xdr:col>6</xdr:col>
      <xdr:colOff>1028700</xdr:colOff>
      <xdr:row>51</xdr:row>
      <xdr:rowOff>219075</xdr:rowOff>
    </xdr:to>
    <xdr:pic>
      <xdr:nvPicPr>
        <xdr:cNvPr id="2" name="Picture 2" descr="j0296110[1]">
          <a:hlinkClick r:id="rId3"/>
        </xdr:cNvPr>
        <xdr:cNvPicPr preferRelativeResize="1">
          <a:picLocks noChangeAspect="1"/>
        </xdr:cNvPicPr>
      </xdr:nvPicPr>
      <xdr:blipFill>
        <a:blip r:embed="rId1"/>
        <a:stretch>
          <a:fillRect/>
        </a:stretch>
      </xdr:blipFill>
      <xdr:spPr>
        <a:xfrm>
          <a:off x="7639050" y="13725525"/>
          <a:ext cx="247650" cy="219075"/>
        </a:xfrm>
        <a:prstGeom prst="rect">
          <a:avLst/>
        </a:prstGeom>
        <a:noFill/>
        <a:ln w="9525" cmpd="sng">
          <a:noFill/>
        </a:ln>
      </xdr:spPr>
    </xdr:pic>
    <xdr:clientData/>
  </xdr:twoCellAnchor>
  <xdr:twoCellAnchor editAs="oneCell">
    <xdr:from>
      <xdr:col>6</xdr:col>
      <xdr:colOff>800100</xdr:colOff>
      <xdr:row>53</xdr:row>
      <xdr:rowOff>9525</xdr:rowOff>
    </xdr:from>
    <xdr:to>
      <xdr:col>6</xdr:col>
      <xdr:colOff>1038225</xdr:colOff>
      <xdr:row>53</xdr:row>
      <xdr:rowOff>228600</xdr:rowOff>
    </xdr:to>
    <xdr:pic>
      <xdr:nvPicPr>
        <xdr:cNvPr id="3" name="Picture 3" descr="na01589_[1]">
          <a:hlinkClick r:id="rId6"/>
        </xdr:cNvPr>
        <xdr:cNvPicPr preferRelativeResize="1">
          <a:picLocks noChangeAspect="1"/>
        </xdr:cNvPicPr>
      </xdr:nvPicPr>
      <xdr:blipFill>
        <a:blip r:embed="rId4"/>
        <a:stretch>
          <a:fillRect/>
        </a:stretch>
      </xdr:blipFill>
      <xdr:spPr>
        <a:xfrm>
          <a:off x="7658100" y="14182725"/>
          <a:ext cx="2381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98"/>
  <sheetViews>
    <sheetView tabSelected="1" workbookViewId="0" topLeftCell="A1">
      <pane xSplit="8" ySplit="7" topLeftCell="I8" activePane="bottomRight" state="frozen"/>
      <selection pane="topLeft" activeCell="A1" sqref="A1"/>
      <selection pane="topRight" activeCell="I1" sqref="I1"/>
      <selection pane="bottomLeft" activeCell="A8" sqref="A8"/>
      <selection pane="bottomRight" activeCell="A9" sqref="A9"/>
    </sheetView>
  </sheetViews>
  <sheetFormatPr defaultColWidth="0" defaultRowHeight="12.75" zeroHeight="1"/>
  <cols>
    <col min="1" max="1" width="5.140625" style="2" customWidth="1"/>
    <col min="2" max="2" width="30.57421875" style="0" customWidth="1"/>
    <col min="3" max="3" width="18.28125" style="1" customWidth="1"/>
    <col min="4" max="4" width="17.140625" style="0" customWidth="1"/>
    <col min="5" max="5" width="15.421875" style="0" customWidth="1"/>
    <col min="6" max="6" width="16.28125" style="0" customWidth="1"/>
    <col min="7" max="7" width="15.8515625" style="3" customWidth="1"/>
    <col min="8" max="8" width="18.7109375" style="2" customWidth="1"/>
    <col min="9" max="9" width="3.8515625" style="0" customWidth="1"/>
    <col min="10" max="16384" width="0" style="0" hidden="1" customWidth="1"/>
  </cols>
  <sheetData>
    <row r="1" spans="1:8" ht="46.5" customHeight="1" thickBot="1">
      <c r="A1" s="141" t="s">
        <v>114</v>
      </c>
      <c r="B1" s="142"/>
      <c r="C1" s="142"/>
      <c r="D1" s="142"/>
      <c r="E1" s="142"/>
      <c r="F1" s="142"/>
      <c r="G1" s="142"/>
      <c r="H1" s="143"/>
    </row>
    <row r="2" spans="1:8" ht="22.5" customHeight="1" thickBot="1">
      <c r="A2" s="150" t="s">
        <v>10</v>
      </c>
      <c r="B2" s="153" t="s">
        <v>0</v>
      </c>
      <c r="C2" s="153" t="s">
        <v>17</v>
      </c>
      <c r="D2" s="144" t="s">
        <v>1</v>
      </c>
      <c r="E2" s="145"/>
      <c r="F2" s="144" t="s">
        <v>2</v>
      </c>
      <c r="G2" s="145"/>
      <c r="H2" s="156" t="s">
        <v>115</v>
      </c>
    </row>
    <row r="3" spans="1:8" ht="13.5" customHeight="1" hidden="1" thickBot="1">
      <c r="A3" s="151"/>
      <c r="B3" s="154"/>
      <c r="C3" s="154"/>
      <c r="D3" s="146"/>
      <c r="E3" s="147"/>
      <c r="F3" s="146"/>
      <c r="G3" s="147"/>
      <c r="H3" s="157"/>
    </row>
    <row r="4" spans="1:8" ht="24" customHeight="1">
      <c r="A4" s="151"/>
      <c r="B4" s="154"/>
      <c r="C4" s="154"/>
      <c r="D4" s="135" t="s">
        <v>33</v>
      </c>
      <c r="E4" s="135" t="s">
        <v>4</v>
      </c>
      <c r="F4" s="135" t="s">
        <v>34</v>
      </c>
      <c r="G4" s="135" t="s">
        <v>4</v>
      </c>
      <c r="H4" s="157"/>
    </row>
    <row r="5" spans="1:8" ht="18" customHeight="1">
      <c r="A5" s="151"/>
      <c r="B5" s="154"/>
      <c r="C5" s="154"/>
      <c r="D5" s="136" t="s">
        <v>3</v>
      </c>
      <c r="E5" s="136" t="s">
        <v>3</v>
      </c>
      <c r="F5" s="48" t="s">
        <v>3</v>
      </c>
      <c r="G5" s="138" t="s">
        <v>3</v>
      </c>
      <c r="H5" s="157"/>
    </row>
    <row r="6" spans="1:8" ht="19.5" customHeight="1">
      <c r="A6" s="151"/>
      <c r="B6" s="154"/>
      <c r="C6" s="154"/>
      <c r="D6" s="136" t="s">
        <v>35</v>
      </c>
      <c r="E6" s="136" t="s">
        <v>5</v>
      </c>
      <c r="F6" s="136" t="s">
        <v>35</v>
      </c>
      <c r="G6" s="136" t="s">
        <v>5</v>
      </c>
      <c r="H6" s="157"/>
    </row>
    <row r="7" spans="1:8" ht="30" customHeight="1" thickBot="1">
      <c r="A7" s="152"/>
      <c r="B7" s="155"/>
      <c r="C7" s="155"/>
      <c r="D7" s="137" t="s">
        <v>36</v>
      </c>
      <c r="E7" s="137" t="s">
        <v>109</v>
      </c>
      <c r="F7" s="136" t="s">
        <v>37</v>
      </c>
      <c r="G7" s="137" t="s">
        <v>109</v>
      </c>
      <c r="H7" s="158"/>
    </row>
    <row r="8" spans="1:8" ht="19.5" customHeight="1" thickBot="1">
      <c r="A8" s="8"/>
      <c r="B8" s="169" t="s">
        <v>54</v>
      </c>
      <c r="C8" s="170"/>
      <c r="D8" s="170"/>
      <c r="E8" s="170"/>
      <c r="F8" s="170"/>
      <c r="G8" s="170"/>
      <c r="H8" s="171"/>
    </row>
    <row r="9" spans="1:8" ht="19.5" customHeight="1" thickBot="1">
      <c r="A9" s="36">
        <v>0</v>
      </c>
      <c r="B9" s="66" t="s">
        <v>79</v>
      </c>
      <c r="C9" s="27" t="s">
        <v>50</v>
      </c>
      <c r="D9" s="67" t="s">
        <v>55</v>
      </c>
      <c r="E9" s="68">
        <v>12.9</v>
      </c>
      <c r="F9" s="69" t="s">
        <v>6</v>
      </c>
      <c r="G9" s="56">
        <v>2.5</v>
      </c>
      <c r="H9" s="52">
        <f>((A9)*((0.5*E9)+G9))*1.4</f>
        <v>0</v>
      </c>
    </row>
    <row r="10" spans="1:8" ht="19.5" customHeight="1" thickBot="1">
      <c r="A10" s="36">
        <v>0</v>
      </c>
      <c r="B10" s="66" t="s">
        <v>80</v>
      </c>
      <c r="C10" s="27" t="s">
        <v>50</v>
      </c>
      <c r="D10" s="67" t="s">
        <v>40</v>
      </c>
      <c r="E10" s="67">
        <v>25</v>
      </c>
      <c r="F10" s="69" t="s">
        <v>6</v>
      </c>
      <c r="G10" s="70">
        <v>2.5</v>
      </c>
      <c r="H10" s="52">
        <f>((A10)*((0.5*E10)+G10))*1.4</f>
        <v>0</v>
      </c>
    </row>
    <row r="11" spans="1:8" ht="19.5" customHeight="1" thickBot="1">
      <c r="A11" s="36">
        <v>0</v>
      </c>
      <c r="B11" s="66" t="s">
        <v>81</v>
      </c>
      <c r="C11" s="27" t="s">
        <v>50</v>
      </c>
      <c r="D11" s="67" t="s">
        <v>41</v>
      </c>
      <c r="E11" s="67">
        <v>56.25</v>
      </c>
      <c r="F11" s="69" t="s">
        <v>6</v>
      </c>
      <c r="G11" s="70">
        <v>2.5</v>
      </c>
      <c r="H11" s="52">
        <f>((A11)*((0.5*E11)+G11))*1.4</f>
        <v>0</v>
      </c>
    </row>
    <row r="12" spans="1:8" ht="19.5" customHeight="1" thickBot="1">
      <c r="A12" s="76"/>
      <c r="B12" s="71"/>
      <c r="C12" s="27"/>
      <c r="D12" s="72"/>
      <c r="E12" s="73"/>
      <c r="F12" s="74"/>
      <c r="G12" s="70"/>
      <c r="H12" s="52"/>
    </row>
    <row r="13" spans="1:8" ht="19.5" customHeight="1" thickBot="1">
      <c r="A13" s="36">
        <v>0</v>
      </c>
      <c r="B13" s="61" t="s">
        <v>60</v>
      </c>
      <c r="C13" s="27" t="s">
        <v>49</v>
      </c>
      <c r="D13" s="27" t="s">
        <v>12</v>
      </c>
      <c r="E13" s="27">
        <v>4.1</v>
      </c>
      <c r="F13" s="27" t="s">
        <v>8</v>
      </c>
      <c r="G13" s="56">
        <v>0.4</v>
      </c>
      <c r="H13" s="52">
        <f>((A13)*((0.5*E13)+G13))*1.4</f>
        <v>0</v>
      </c>
    </row>
    <row r="14" spans="1:8" ht="19.5" customHeight="1" thickBot="1">
      <c r="A14" s="36">
        <v>0</v>
      </c>
      <c r="B14" s="62" t="s">
        <v>124</v>
      </c>
      <c r="C14" s="27" t="s">
        <v>48</v>
      </c>
      <c r="D14" s="32"/>
      <c r="E14" s="32"/>
      <c r="F14" s="47" t="s">
        <v>39</v>
      </c>
      <c r="G14" s="64">
        <v>0.5</v>
      </c>
      <c r="H14" s="52">
        <f>A14*G14*1.4</f>
        <v>0</v>
      </c>
    </row>
    <row r="15" spans="1:8" ht="19.5" customHeight="1" thickBot="1">
      <c r="A15" s="36">
        <v>0</v>
      </c>
      <c r="B15" s="60" t="s">
        <v>88</v>
      </c>
      <c r="C15" s="27" t="s">
        <v>90</v>
      </c>
      <c r="D15" s="47"/>
      <c r="E15" s="32"/>
      <c r="F15" s="47" t="s">
        <v>89</v>
      </c>
      <c r="G15" s="64">
        <v>0.8</v>
      </c>
      <c r="H15" s="94">
        <f>A15*G15*1.4</f>
        <v>0</v>
      </c>
    </row>
    <row r="16" spans="1:8" ht="19.5" customHeight="1" thickBot="1">
      <c r="A16" s="9"/>
      <c r="B16" s="159" t="s">
        <v>56</v>
      </c>
      <c r="C16" s="160"/>
      <c r="D16" s="160"/>
      <c r="E16" s="160"/>
      <c r="F16" s="160"/>
      <c r="G16" s="160"/>
      <c r="H16" s="161"/>
    </row>
    <row r="17" spans="1:8" ht="19.5" customHeight="1" thickBot="1">
      <c r="A17" s="36">
        <v>0</v>
      </c>
      <c r="B17" s="61" t="s">
        <v>57</v>
      </c>
      <c r="C17" s="27" t="s">
        <v>47</v>
      </c>
      <c r="D17" s="27" t="s">
        <v>7</v>
      </c>
      <c r="E17" s="27">
        <v>3.75</v>
      </c>
      <c r="F17" s="27" t="s">
        <v>14</v>
      </c>
      <c r="G17" s="54">
        <v>0.7</v>
      </c>
      <c r="H17" s="52">
        <f>((A17)*((0.5*E17)+G17))*1.4</f>
        <v>0</v>
      </c>
    </row>
    <row r="18" spans="1:8" ht="19.5" customHeight="1" thickBot="1">
      <c r="A18" s="36">
        <v>0</v>
      </c>
      <c r="B18" s="61" t="s">
        <v>65</v>
      </c>
      <c r="C18" s="27" t="s">
        <v>47</v>
      </c>
      <c r="D18" s="27" t="s">
        <v>7</v>
      </c>
      <c r="E18" s="27">
        <v>3.75</v>
      </c>
      <c r="F18" s="27" t="s">
        <v>14</v>
      </c>
      <c r="G18" s="54">
        <v>0.7</v>
      </c>
      <c r="H18" s="52">
        <f>((A18)*((0.5*E18)+G18))*1.4</f>
        <v>0</v>
      </c>
    </row>
    <row r="19" spans="1:8" ht="19.5" customHeight="1" thickBot="1">
      <c r="A19" s="36">
        <v>0</v>
      </c>
      <c r="B19" s="61" t="s">
        <v>126</v>
      </c>
      <c r="C19" s="27"/>
      <c r="D19" s="27"/>
      <c r="E19" s="27"/>
      <c r="F19" s="27" t="s">
        <v>15</v>
      </c>
      <c r="G19" s="54">
        <v>0.2</v>
      </c>
      <c r="H19" s="53">
        <f>A19*G19*1.4</f>
        <v>0</v>
      </c>
    </row>
    <row r="20" spans="1:8" s="65" customFormat="1" ht="19.5" customHeight="1" thickBot="1">
      <c r="A20" s="39"/>
      <c r="B20" s="81" t="s">
        <v>58</v>
      </c>
      <c r="C20" s="40"/>
      <c r="D20" s="40"/>
      <c r="E20" s="40"/>
      <c r="F20" s="40"/>
      <c r="G20" s="41"/>
      <c r="H20" s="49"/>
    </row>
    <row r="21" spans="1:8" ht="19.5" customHeight="1" thickBot="1">
      <c r="A21" s="37">
        <v>0</v>
      </c>
      <c r="B21" s="60" t="s">
        <v>59</v>
      </c>
      <c r="C21" s="27" t="s">
        <v>48</v>
      </c>
      <c r="D21" s="32" t="s">
        <v>76</v>
      </c>
      <c r="E21" s="32">
        <v>1.25</v>
      </c>
      <c r="F21" s="47" t="s">
        <v>77</v>
      </c>
      <c r="G21" s="64">
        <v>0.1</v>
      </c>
      <c r="H21" s="52">
        <f>((A21)*((0.5*E21)+G21))*1.4</f>
        <v>0</v>
      </c>
    </row>
    <row r="22" spans="1:8" ht="19.5" customHeight="1" thickBot="1">
      <c r="A22" s="37">
        <v>0</v>
      </c>
      <c r="B22" s="62" t="s">
        <v>124</v>
      </c>
      <c r="C22" s="27" t="s">
        <v>48</v>
      </c>
      <c r="D22" s="32"/>
      <c r="E22" s="32"/>
      <c r="F22" s="47" t="s">
        <v>39</v>
      </c>
      <c r="G22" s="64">
        <v>0.5</v>
      </c>
      <c r="H22" s="52">
        <f>A22*G22*1.4</f>
        <v>0</v>
      </c>
    </row>
    <row r="23" spans="1:8" ht="19.5" customHeight="1" thickBot="1">
      <c r="A23" s="37">
        <v>0</v>
      </c>
      <c r="B23" s="60" t="s">
        <v>88</v>
      </c>
      <c r="C23" s="27" t="s">
        <v>90</v>
      </c>
      <c r="D23" s="27"/>
      <c r="E23" s="27"/>
      <c r="F23" s="112" t="s">
        <v>89</v>
      </c>
      <c r="G23" s="64">
        <v>0.8</v>
      </c>
      <c r="H23" s="52">
        <f>A23*G23*1.4</f>
        <v>0</v>
      </c>
    </row>
    <row r="24" spans="1:8" ht="19.5" customHeight="1" thickBot="1">
      <c r="A24" s="37">
        <v>0</v>
      </c>
      <c r="B24" s="61" t="s">
        <v>60</v>
      </c>
      <c r="C24" s="27" t="s">
        <v>49</v>
      </c>
      <c r="D24" s="27" t="s">
        <v>12</v>
      </c>
      <c r="E24" s="27">
        <v>4.1</v>
      </c>
      <c r="F24" s="27" t="s">
        <v>8</v>
      </c>
      <c r="G24" s="56">
        <v>0.4</v>
      </c>
      <c r="H24" s="52">
        <f>((A24)*((0.5*E24)+G24))*1.4</f>
        <v>0</v>
      </c>
    </row>
    <row r="25" spans="1:8" ht="19.5" customHeight="1" thickBot="1">
      <c r="A25" s="77"/>
      <c r="B25" s="60"/>
      <c r="C25" s="32"/>
      <c r="D25" s="32"/>
      <c r="E25" s="32"/>
      <c r="F25" s="32"/>
      <c r="G25" s="56"/>
      <c r="H25" s="52"/>
    </row>
    <row r="26" spans="1:8" ht="21.75" customHeight="1" thickBot="1">
      <c r="A26" s="38">
        <v>0</v>
      </c>
      <c r="B26" s="78" t="s">
        <v>83</v>
      </c>
      <c r="C26" s="27" t="s">
        <v>49</v>
      </c>
      <c r="D26" s="75"/>
      <c r="E26" s="75"/>
      <c r="F26" s="79" t="s">
        <v>13</v>
      </c>
      <c r="G26" s="64">
        <v>0.3</v>
      </c>
      <c r="H26" s="52">
        <f>A26*G26*1.4</f>
        <v>0</v>
      </c>
    </row>
    <row r="27" spans="1:8" s="65" customFormat="1" ht="19.5" customHeight="1" thickBot="1">
      <c r="A27" s="39"/>
      <c r="B27" s="164" t="s">
        <v>9</v>
      </c>
      <c r="C27" s="165"/>
      <c r="D27" s="165"/>
      <c r="E27" s="165"/>
      <c r="F27" s="165"/>
      <c r="G27" s="165"/>
      <c r="H27" s="166"/>
    </row>
    <row r="28" spans="1:8" s="65" customFormat="1" ht="19.5" customHeight="1" thickBot="1">
      <c r="A28" s="36">
        <v>0</v>
      </c>
      <c r="B28" s="133" t="s">
        <v>111</v>
      </c>
      <c r="C28" s="67" t="s">
        <v>112</v>
      </c>
      <c r="D28" s="132"/>
      <c r="E28" s="132"/>
      <c r="F28" s="131"/>
      <c r="G28" s="67">
        <v>0.1</v>
      </c>
      <c r="H28" s="134">
        <f>A28*G28*1.4</f>
        <v>0</v>
      </c>
    </row>
    <row r="29" spans="1:8" ht="24" customHeight="1" thickBot="1">
      <c r="A29" s="37">
        <v>0</v>
      </c>
      <c r="B29" s="34" t="s">
        <v>9</v>
      </c>
      <c r="C29" s="172" t="s">
        <v>110</v>
      </c>
      <c r="D29" s="173"/>
      <c r="E29" s="174"/>
      <c r="F29" s="25">
        <v>0</v>
      </c>
      <c r="G29" s="26">
        <f>(F29/24)</f>
        <v>0</v>
      </c>
      <c r="H29" s="53">
        <f>A29*G29*1.4</f>
        <v>0</v>
      </c>
    </row>
    <row r="30" spans="1:8" ht="26.25" customHeight="1" thickBot="1">
      <c r="A30" s="115"/>
      <c r="B30" s="128" t="s">
        <v>91</v>
      </c>
      <c r="C30" s="116"/>
      <c r="D30" s="117"/>
      <c r="E30" s="118"/>
      <c r="F30" s="119"/>
      <c r="G30" s="120"/>
      <c r="H30" s="121"/>
    </row>
    <row r="31" spans="1:8" ht="26.25" customHeight="1" thickBot="1">
      <c r="A31" s="36">
        <v>0</v>
      </c>
      <c r="B31" s="34" t="s">
        <v>92</v>
      </c>
      <c r="C31" s="27" t="s">
        <v>47</v>
      </c>
      <c r="D31" s="122"/>
      <c r="E31" s="113"/>
      <c r="F31" s="114" t="s">
        <v>94</v>
      </c>
      <c r="G31" s="64">
        <v>0.15</v>
      </c>
      <c r="H31" s="52">
        <f>A31*G31*1.4</f>
        <v>0</v>
      </c>
    </row>
    <row r="32" spans="1:8" ht="26.25" customHeight="1" thickBot="1">
      <c r="A32" s="36">
        <v>0</v>
      </c>
      <c r="B32" s="34" t="s">
        <v>93</v>
      </c>
      <c r="C32" s="27" t="s">
        <v>47</v>
      </c>
      <c r="D32" s="122"/>
      <c r="E32" s="113"/>
      <c r="F32" s="114" t="s">
        <v>95</v>
      </c>
      <c r="G32" s="64">
        <v>0.25</v>
      </c>
      <c r="H32" s="53">
        <f>A32*G32*1.4</f>
        <v>0</v>
      </c>
    </row>
    <row r="33" spans="1:8" ht="26.25" customHeight="1" thickBot="1">
      <c r="A33" s="80"/>
      <c r="B33" s="81" t="s">
        <v>66</v>
      </c>
      <c r="C33" s="82"/>
      <c r="D33" s="83"/>
      <c r="E33" s="84"/>
      <c r="F33" s="85"/>
      <c r="G33" s="86"/>
      <c r="H33" s="87"/>
    </row>
    <row r="34" spans="1:8" ht="21.75" customHeight="1" thickBot="1">
      <c r="A34" s="37">
        <v>0</v>
      </c>
      <c r="B34" s="34" t="s">
        <v>67</v>
      </c>
      <c r="C34" s="88" t="s">
        <v>49</v>
      </c>
      <c r="D34" s="89"/>
      <c r="E34" s="90"/>
      <c r="F34" s="63" t="s">
        <v>86</v>
      </c>
      <c r="G34" s="92">
        <v>0.3</v>
      </c>
      <c r="H34" s="52">
        <f>A34*G34*1.4</f>
        <v>0</v>
      </c>
    </row>
    <row r="35" spans="1:8" ht="23.25" customHeight="1" thickBot="1">
      <c r="A35" s="37">
        <v>0</v>
      </c>
      <c r="B35" s="34" t="s">
        <v>70</v>
      </c>
      <c r="C35" s="88" t="s">
        <v>51</v>
      </c>
      <c r="D35" s="91"/>
      <c r="E35" s="90"/>
      <c r="F35" s="63" t="s">
        <v>87</v>
      </c>
      <c r="G35" s="92">
        <v>0.75</v>
      </c>
      <c r="H35" s="52">
        <f>A35*G35*1.4</f>
        <v>0</v>
      </c>
    </row>
    <row r="36" spans="1:8" ht="26.25" customHeight="1" thickBot="1">
      <c r="A36" s="80"/>
      <c r="B36" s="81" t="s">
        <v>68</v>
      </c>
      <c r="C36" s="82"/>
      <c r="D36" s="83"/>
      <c r="E36" s="84"/>
      <c r="F36" s="85"/>
      <c r="G36" s="86"/>
      <c r="H36" s="87"/>
    </row>
    <row r="37" spans="1:8" ht="24" customHeight="1" thickBot="1">
      <c r="A37" s="37">
        <v>0</v>
      </c>
      <c r="B37" s="34" t="s">
        <v>69</v>
      </c>
      <c r="C37" s="88" t="s">
        <v>49</v>
      </c>
      <c r="D37" s="91"/>
      <c r="E37" s="90"/>
      <c r="F37" s="63" t="s">
        <v>39</v>
      </c>
      <c r="G37" s="26">
        <v>0.5</v>
      </c>
      <c r="H37" s="53">
        <f>A37*G37*1.4</f>
        <v>0</v>
      </c>
    </row>
    <row r="38" spans="1:8" ht="23.25" customHeight="1" thickBot="1">
      <c r="A38" s="37">
        <v>0</v>
      </c>
      <c r="B38" s="34" t="s">
        <v>70</v>
      </c>
      <c r="C38" s="88" t="s">
        <v>51</v>
      </c>
      <c r="D38" s="91"/>
      <c r="E38" s="90"/>
      <c r="F38" s="63" t="s">
        <v>87</v>
      </c>
      <c r="G38" s="92">
        <v>0.75</v>
      </c>
      <c r="H38" s="52">
        <f>A38*G40*1.4</f>
        <v>0</v>
      </c>
    </row>
    <row r="39" spans="1:8" ht="23.25" customHeight="1" thickBot="1">
      <c r="A39" s="95"/>
      <c r="B39" s="96" t="s">
        <v>84</v>
      </c>
      <c r="C39" s="97"/>
      <c r="D39" s="98"/>
      <c r="E39" s="99"/>
      <c r="F39" s="100"/>
      <c r="G39" s="101"/>
      <c r="H39" s="102"/>
    </row>
    <row r="40" spans="1:8" ht="23.25" customHeight="1" thickBot="1">
      <c r="A40" s="37">
        <v>0</v>
      </c>
      <c r="B40" s="103" t="s">
        <v>85</v>
      </c>
      <c r="C40" s="69" t="s">
        <v>51</v>
      </c>
      <c r="D40" s="105"/>
      <c r="E40" s="106"/>
      <c r="F40" s="109" t="s">
        <v>15</v>
      </c>
      <c r="G40" s="110">
        <v>0.5</v>
      </c>
      <c r="H40" s="123">
        <f>A40*G40*1.4</f>
        <v>0</v>
      </c>
    </row>
    <row r="41" spans="1:8" ht="23.25" customHeight="1" thickBot="1">
      <c r="A41" s="37">
        <v>0</v>
      </c>
      <c r="B41" s="104" t="s">
        <v>70</v>
      </c>
      <c r="C41" s="69" t="s">
        <v>51</v>
      </c>
      <c r="D41" s="89"/>
      <c r="E41" s="107"/>
      <c r="F41" s="108" t="s">
        <v>87</v>
      </c>
      <c r="G41" s="111">
        <v>0.8</v>
      </c>
      <c r="H41" s="94">
        <f>A41*G41*1.4</f>
        <v>0</v>
      </c>
    </row>
    <row r="42" spans="1:8" ht="19.5" customHeight="1" thickBot="1">
      <c r="A42" s="9"/>
      <c r="B42" s="159" t="s">
        <v>16</v>
      </c>
      <c r="C42" s="167"/>
      <c r="D42" s="167"/>
      <c r="E42" s="167"/>
      <c r="F42" s="167"/>
      <c r="G42" s="167"/>
      <c r="H42" s="168"/>
    </row>
    <row r="43" spans="1:8" ht="19.5" customHeight="1" thickBot="1">
      <c r="A43" s="36">
        <v>0</v>
      </c>
      <c r="B43" s="61" t="s">
        <v>38</v>
      </c>
      <c r="C43" s="21"/>
      <c r="D43" s="23"/>
      <c r="E43" s="22"/>
      <c r="F43" s="23"/>
      <c r="G43" s="55"/>
      <c r="H43" s="35">
        <f>((A43)*((0.5*E43)+G43))*1.4</f>
        <v>0</v>
      </c>
    </row>
    <row r="44" spans="1:8" ht="19.5" customHeight="1" thickBot="1">
      <c r="A44" s="36">
        <v>0</v>
      </c>
      <c r="B44" s="61" t="s">
        <v>38</v>
      </c>
      <c r="C44" s="21"/>
      <c r="D44" s="23"/>
      <c r="E44" s="130"/>
      <c r="F44" s="129"/>
      <c r="G44" s="55"/>
      <c r="H44" s="35">
        <f>((A44)*((0.5*E44)+G44))*1.4</f>
        <v>0</v>
      </c>
    </row>
    <row r="45" spans="1:8" ht="23.25" customHeight="1" thickBot="1">
      <c r="A45" s="36">
        <v>0</v>
      </c>
      <c r="B45" s="61" t="s">
        <v>72</v>
      </c>
      <c r="C45" s="32" t="s">
        <v>47</v>
      </c>
      <c r="D45" s="32"/>
      <c r="E45" s="47"/>
      <c r="F45" s="45"/>
      <c r="G45" s="57">
        <v>0.13</v>
      </c>
      <c r="H45" s="52">
        <f>A45*G45*1.4</f>
        <v>0</v>
      </c>
    </row>
    <row r="46" spans="1:8" ht="22.5" customHeight="1" thickBot="1">
      <c r="A46" s="36">
        <v>0</v>
      </c>
      <c r="B46" s="61" t="s">
        <v>71</v>
      </c>
      <c r="C46" s="32" t="s">
        <v>47</v>
      </c>
      <c r="D46" s="32"/>
      <c r="E46" s="47"/>
      <c r="F46" s="45"/>
      <c r="G46" s="57">
        <v>0.13</v>
      </c>
      <c r="H46" s="52">
        <f>A46*G46*1.4</f>
        <v>0</v>
      </c>
    </row>
    <row r="47" spans="1:8" ht="21.75" customHeight="1" thickBot="1">
      <c r="A47" s="38">
        <v>0</v>
      </c>
      <c r="B47" s="60" t="s">
        <v>125</v>
      </c>
      <c r="C47" s="32" t="s">
        <v>47</v>
      </c>
      <c r="D47" s="32"/>
      <c r="E47" s="32"/>
      <c r="F47" s="32"/>
      <c r="G47" s="56">
        <v>0.1</v>
      </c>
      <c r="H47" s="52">
        <f>A47*G47*1.4</f>
        <v>0</v>
      </c>
    </row>
    <row r="48" spans="1:8" ht="15">
      <c r="A48" s="51"/>
      <c r="B48" s="42"/>
      <c r="C48" s="43"/>
      <c r="D48" s="43"/>
      <c r="E48" s="43"/>
      <c r="F48" s="43"/>
      <c r="G48" s="43"/>
      <c r="H48" s="44"/>
    </row>
    <row r="49" spans="1:8" ht="15.75" thickBot="1">
      <c r="A49" s="33"/>
      <c r="C49" s="12"/>
      <c r="D49" s="11"/>
      <c r="F49" s="50"/>
      <c r="H49" s="46"/>
    </row>
    <row r="50" spans="1:8" ht="17.25">
      <c r="A50" s="10"/>
      <c r="B50" s="58" t="s">
        <v>113</v>
      </c>
      <c r="C50" s="12"/>
      <c r="D50" s="11"/>
      <c r="E50" s="4" t="s">
        <v>11</v>
      </c>
      <c r="F50" s="5"/>
      <c r="G50" s="5"/>
      <c r="H50" s="28">
        <f>SUM(H8:H43)</f>
        <v>0</v>
      </c>
    </row>
    <row r="51" spans="1:8" ht="17.25">
      <c r="A51" s="10"/>
      <c r="B51" s="20"/>
      <c r="C51" s="59"/>
      <c r="D51" s="11"/>
      <c r="E51" s="6"/>
      <c r="F51" s="7"/>
      <c r="G51" s="7"/>
      <c r="H51" s="29"/>
    </row>
    <row r="52" spans="1:8" ht="18">
      <c r="A52" s="10"/>
      <c r="B52" s="20"/>
      <c r="D52" s="7"/>
      <c r="E52" s="148" t="s">
        <v>106</v>
      </c>
      <c r="F52" s="149"/>
      <c r="G52" s="149"/>
      <c r="H52" s="139">
        <f>(1*H50)*2</f>
        <v>0</v>
      </c>
    </row>
    <row r="53" spans="1:8" ht="17.25">
      <c r="A53" s="10"/>
      <c r="C53" s="12"/>
      <c r="D53" s="11"/>
      <c r="E53" s="6"/>
      <c r="F53" s="7"/>
      <c r="G53" s="7"/>
      <c r="H53" s="29"/>
    </row>
    <row r="54" spans="1:8" ht="18.75" thickBot="1">
      <c r="A54" s="10"/>
      <c r="E54" s="162" t="s">
        <v>107</v>
      </c>
      <c r="F54" s="163"/>
      <c r="G54" s="163"/>
      <c r="H54" s="140">
        <f>(6*H50)*1.25</f>
        <v>0</v>
      </c>
    </row>
    <row r="55" ht="15"/>
    <row r="56" ht="15"/>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spans="1:9" ht="15" hidden="1">
      <c r="A97" s="124"/>
      <c r="B97" s="125"/>
      <c r="C97" s="126"/>
      <c r="D97" s="125"/>
      <c r="E97" s="125"/>
      <c r="F97" s="125"/>
      <c r="G97" s="127"/>
      <c r="H97" s="124"/>
      <c r="I97" s="125"/>
    </row>
    <row r="98" spans="1:9" ht="15" hidden="1">
      <c r="A98" s="124"/>
      <c r="B98" s="125"/>
      <c r="C98" s="126"/>
      <c r="D98" s="125"/>
      <c r="E98" s="125"/>
      <c r="F98" s="125"/>
      <c r="G98" s="127"/>
      <c r="H98" s="124"/>
      <c r="I98" s="125"/>
    </row>
  </sheetData>
  <sheetProtection password="A781" sheet="1" selectLockedCells="1"/>
  <mergeCells count="14">
    <mergeCell ref="E54:G54"/>
    <mergeCell ref="B27:H27"/>
    <mergeCell ref="B42:H42"/>
    <mergeCell ref="B8:H8"/>
    <mergeCell ref="C29:E29"/>
    <mergeCell ref="A1:H1"/>
    <mergeCell ref="D2:E3"/>
    <mergeCell ref="F2:G3"/>
    <mergeCell ref="E52:G52"/>
    <mergeCell ref="A2:A7"/>
    <mergeCell ref="B2:B7"/>
    <mergeCell ref="C2:C7"/>
    <mergeCell ref="H2:H7"/>
    <mergeCell ref="B16:H16"/>
  </mergeCells>
  <printOptions/>
  <pageMargins left="0.7480314960629921" right="0.7480314960629921" top="0.984251968503937" bottom="0.984251968503937" header="0.5118110236220472" footer="0.511811023622047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2:IV82"/>
  <sheetViews>
    <sheetView zoomScalePageLayoutView="0" workbookViewId="0" topLeftCell="A49">
      <selection activeCell="B99" sqref="B99"/>
    </sheetView>
  </sheetViews>
  <sheetFormatPr defaultColWidth="0" defaultRowHeight="12.75" zeroHeight="1"/>
  <cols>
    <col min="1" max="1" width="103.421875" style="19" customWidth="1"/>
    <col min="2" max="2" width="9.140625" style="0" customWidth="1"/>
    <col min="3" max="16384" width="0" style="0" hidden="1" customWidth="1"/>
  </cols>
  <sheetData>
    <row r="1" ht="12.75"/>
    <row r="2" ht="13.5">
      <c r="A2" s="17" t="s">
        <v>18</v>
      </c>
    </row>
    <row r="3" ht="12.75"/>
    <row r="4" ht="41.25">
      <c r="A4" s="18" t="s">
        <v>46</v>
      </c>
    </row>
    <row r="5" ht="12.75"/>
    <row r="6" ht="41.25">
      <c r="A6" s="18" t="s">
        <v>19</v>
      </c>
    </row>
    <row r="7" ht="69">
      <c r="A7" s="18" t="s">
        <v>20</v>
      </c>
    </row>
    <row r="8" ht="12.75"/>
    <row r="9" ht="41.25">
      <c r="A9" s="18" t="s">
        <v>103</v>
      </c>
    </row>
    <row r="10" ht="12.75"/>
    <row r="11" ht="53.25" customHeight="1">
      <c r="A11" s="30" t="s">
        <v>104</v>
      </c>
    </row>
    <row r="12" ht="12.75"/>
    <row r="13" ht="27">
      <c r="A13" s="18" t="s">
        <v>21</v>
      </c>
    </row>
    <row r="14" ht="12.75"/>
    <row r="15" ht="27">
      <c r="A15" s="18" t="s">
        <v>22</v>
      </c>
    </row>
    <row r="16" ht="13.5">
      <c r="A16" s="18" t="s">
        <v>30</v>
      </c>
    </row>
    <row r="17" ht="13.5">
      <c r="A17" s="18" t="s">
        <v>31</v>
      </c>
    </row>
    <row r="18" ht="13.5">
      <c r="A18" s="18" t="s">
        <v>32</v>
      </c>
    </row>
    <row r="19" ht="12.75"/>
    <row r="20" ht="27">
      <c r="A20" s="31" t="s">
        <v>42</v>
      </c>
    </row>
    <row r="21" ht="12.75"/>
    <row r="22" ht="27">
      <c r="A22" s="18" t="s">
        <v>105</v>
      </c>
    </row>
    <row r="23" ht="13.5">
      <c r="A23" s="18" t="s">
        <v>27</v>
      </c>
    </row>
    <row r="24" ht="13.5">
      <c r="A24" s="18" t="s">
        <v>28</v>
      </c>
    </row>
    <row r="25" ht="13.5">
      <c r="A25" s="18" t="s">
        <v>29</v>
      </c>
    </row>
    <row r="26" ht="13.5">
      <c r="A26" s="18" t="s">
        <v>96</v>
      </c>
    </row>
    <row r="27" ht="13.5">
      <c r="A27" s="18" t="s">
        <v>97</v>
      </c>
    </row>
    <row r="28" ht="12.75"/>
    <row r="29" ht="12.75"/>
    <row r="30" ht="12.75"/>
    <row r="31" ht="27">
      <c r="A31" s="14" t="s">
        <v>45</v>
      </c>
    </row>
    <row r="32" ht="13.5">
      <c r="A32" s="14"/>
    </row>
    <row r="33" ht="13.5">
      <c r="A33" s="14" t="s">
        <v>23</v>
      </c>
    </row>
    <row r="34" ht="13.5">
      <c r="A34" s="15" t="s">
        <v>24</v>
      </c>
    </row>
    <row r="35" ht="13.5">
      <c r="A35" s="15" t="s">
        <v>25</v>
      </c>
    </row>
    <row r="36" ht="13.5">
      <c r="A36" s="15" t="s">
        <v>43</v>
      </c>
    </row>
    <row r="37" ht="12.75"/>
    <row r="38" ht="13.5">
      <c r="A38" s="14" t="s">
        <v>44</v>
      </c>
    </row>
    <row r="39" ht="13.5">
      <c r="A39" s="16" t="s">
        <v>26</v>
      </c>
    </row>
    <row r="40" ht="12.75">
      <c r="A40" s="16"/>
    </row>
    <row r="41" ht="52.5">
      <c r="A41" s="24" t="s">
        <v>98</v>
      </c>
    </row>
    <row r="42" ht="12.75">
      <c r="A42" s="24"/>
    </row>
    <row r="43" ht="12.75"/>
    <row r="44" ht="13.5">
      <c r="A44" s="13" t="s">
        <v>108</v>
      </c>
    </row>
    <row r="45" ht="13.5">
      <c r="A45" s="13"/>
    </row>
    <row r="46" ht="13.5">
      <c r="A46" s="14" t="s">
        <v>116</v>
      </c>
    </row>
    <row r="47" ht="13.5">
      <c r="A47" s="93" t="s">
        <v>120</v>
      </c>
    </row>
    <row r="48" ht="13.5">
      <c r="A48" s="14" t="s">
        <v>117</v>
      </c>
    </row>
    <row r="49" ht="13.5">
      <c r="A49" s="14"/>
    </row>
    <row r="50" ht="13.5">
      <c r="A50" s="14" t="s">
        <v>121</v>
      </c>
    </row>
    <row r="51" ht="13.5">
      <c r="A51" s="14"/>
    </row>
    <row r="52" ht="27">
      <c r="A52" s="14" t="s">
        <v>118</v>
      </c>
    </row>
    <row r="53" ht="13.5">
      <c r="A53" s="14"/>
    </row>
    <row r="54" ht="13.5">
      <c r="A54" s="14"/>
    </row>
    <row r="55" ht="13.5">
      <c r="A55" s="14" t="s">
        <v>122</v>
      </c>
    </row>
    <row r="56" ht="13.5">
      <c r="A56" s="14"/>
    </row>
    <row r="57" ht="27">
      <c r="A57" s="14" t="s">
        <v>119</v>
      </c>
    </row>
    <row r="58" ht="13.5">
      <c r="A58" s="14"/>
    </row>
    <row r="59" ht="13.5">
      <c r="A59" s="14"/>
    </row>
    <row r="60" ht="13.5">
      <c r="A60" s="14"/>
    </row>
    <row r="61" ht="12.75"/>
    <row r="62" ht="13.5">
      <c r="A62" s="18" t="s">
        <v>61</v>
      </c>
    </row>
    <row r="63" ht="13.5">
      <c r="A63" s="18" t="s">
        <v>53</v>
      </c>
    </row>
    <row r="64" ht="13.5">
      <c r="A64" s="18" t="s">
        <v>52</v>
      </c>
    </row>
    <row r="65" ht="13.5">
      <c r="A65" s="18"/>
    </row>
    <row r="66" ht="13.5">
      <c r="A66" s="18" t="s">
        <v>62</v>
      </c>
    </row>
    <row r="67" ht="14.25" customHeight="1">
      <c r="A67" s="18" t="s">
        <v>63</v>
      </c>
    </row>
    <row r="68" ht="13.5">
      <c r="A68" s="18" t="s">
        <v>64</v>
      </c>
    </row>
    <row r="69" ht="12.75"/>
    <row r="70" spans="1:256" ht="13.5">
      <c r="A70" s="93" t="s">
        <v>74</v>
      </c>
      <c r="B70" t="s">
        <v>73</v>
      </c>
      <c r="C70" t="s">
        <v>73</v>
      </c>
      <c r="D70" t="s">
        <v>73</v>
      </c>
      <c r="E70" t="s">
        <v>73</v>
      </c>
      <c r="F70" t="s">
        <v>73</v>
      </c>
      <c r="G70" t="s">
        <v>73</v>
      </c>
      <c r="H70" t="s">
        <v>73</v>
      </c>
      <c r="I70" t="s">
        <v>73</v>
      </c>
      <c r="J70" t="s">
        <v>73</v>
      </c>
      <c r="K70" t="s">
        <v>73</v>
      </c>
      <c r="L70" t="s">
        <v>73</v>
      </c>
      <c r="M70" t="s">
        <v>73</v>
      </c>
      <c r="N70" t="s">
        <v>73</v>
      </c>
      <c r="O70" t="s">
        <v>73</v>
      </c>
      <c r="P70" t="s">
        <v>73</v>
      </c>
      <c r="Q70" t="s">
        <v>73</v>
      </c>
      <c r="R70" t="s">
        <v>73</v>
      </c>
      <c r="S70" t="s">
        <v>73</v>
      </c>
      <c r="T70" t="s">
        <v>73</v>
      </c>
      <c r="U70" t="s">
        <v>73</v>
      </c>
      <c r="V70" t="s">
        <v>73</v>
      </c>
      <c r="W70" t="s">
        <v>73</v>
      </c>
      <c r="X70" t="s">
        <v>73</v>
      </c>
      <c r="Y70" t="s">
        <v>73</v>
      </c>
      <c r="Z70" t="s">
        <v>73</v>
      </c>
      <c r="AA70" t="s">
        <v>73</v>
      </c>
      <c r="AB70" t="s">
        <v>73</v>
      </c>
      <c r="AC70" t="s">
        <v>73</v>
      </c>
      <c r="AD70" t="s">
        <v>73</v>
      </c>
      <c r="AE70" t="s">
        <v>73</v>
      </c>
      <c r="AF70" t="s">
        <v>73</v>
      </c>
      <c r="AG70" t="s">
        <v>73</v>
      </c>
      <c r="AH70" t="s">
        <v>73</v>
      </c>
      <c r="AI70" t="s">
        <v>73</v>
      </c>
      <c r="AJ70" t="s">
        <v>73</v>
      </c>
      <c r="AK70" t="s">
        <v>73</v>
      </c>
      <c r="AL70" t="s">
        <v>73</v>
      </c>
      <c r="AM70" t="s">
        <v>73</v>
      </c>
      <c r="AN70" t="s">
        <v>73</v>
      </c>
      <c r="AO70" t="s">
        <v>73</v>
      </c>
      <c r="AP70" t="s">
        <v>73</v>
      </c>
      <c r="AQ70" t="s">
        <v>73</v>
      </c>
      <c r="AR70" t="s">
        <v>73</v>
      </c>
      <c r="AS70" t="s">
        <v>73</v>
      </c>
      <c r="AT70" t="s">
        <v>73</v>
      </c>
      <c r="AU70" t="s">
        <v>73</v>
      </c>
      <c r="AV70" t="s">
        <v>73</v>
      </c>
      <c r="AW70" t="s">
        <v>73</v>
      </c>
      <c r="AX70" t="s">
        <v>73</v>
      </c>
      <c r="AY70" t="s">
        <v>73</v>
      </c>
      <c r="AZ70" t="s">
        <v>73</v>
      </c>
      <c r="BA70" t="s">
        <v>73</v>
      </c>
      <c r="BB70" t="s">
        <v>73</v>
      </c>
      <c r="BC70" t="s">
        <v>73</v>
      </c>
      <c r="BD70" t="s">
        <v>73</v>
      </c>
      <c r="BE70" t="s">
        <v>73</v>
      </c>
      <c r="BF70" t="s">
        <v>73</v>
      </c>
      <c r="BG70" t="s">
        <v>73</v>
      </c>
      <c r="BH70" t="s">
        <v>73</v>
      </c>
      <c r="BI70" t="s">
        <v>73</v>
      </c>
      <c r="BJ70" t="s">
        <v>73</v>
      </c>
      <c r="BK70" t="s">
        <v>73</v>
      </c>
      <c r="BL70" t="s">
        <v>73</v>
      </c>
      <c r="BM70" t="s">
        <v>73</v>
      </c>
      <c r="BN70" t="s">
        <v>73</v>
      </c>
      <c r="BO70" t="s">
        <v>73</v>
      </c>
      <c r="BP70" t="s">
        <v>73</v>
      </c>
      <c r="BQ70" t="s">
        <v>73</v>
      </c>
      <c r="BR70" t="s">
        <v>73</v>
      </c>
      <c r="BS70" t="s">
        <v>73</v>
      </c>
      <c r="BT70" t="s">
        <v>73</v>
      </c>
      <c r="BU70" t="s">
        <v>73</v>
      </c>
      <c r="BV70" t="s">
        <v>73</v>
      </c>
      <c r="BW70" t="s">
        <v>73</v>
      </c>
      <c r="BX70" t="s">
        <v>73</v>
      </c>
      <c r="BY70" t="s">
        <v>73</v>
      </c>
      <c r="BZ70" t="s">
        <v>73</v>
      </c>
      <c r="CA70" t="s">
        <v>73</v>
      </c>
      <c r="CB70" t="s">
        <v>73</v>
      </c>
      <c r="CC70" t="s">
        <v>73</v>
      </c>
      <c r="CD70" t="s">
        <v>73</v>
      </c>
      <c r="CE70" t="s">
        <v>73</v>
      </c>
      <c r="CF70" t="s">
        <v>73</v>
      </c>
      <c r="CG70" t="s">
        <v>73</v>
      </c>
      <c r="CH70" t="s">
        <v>73</v>
      </c>
      <c r="CI70" t="s">
        <v>73</v>
      </c>
      <c r="CJ70" t="s">
        <v>73</v>
      </c>
      <c r="CK70" t="s">
        <v>73</v>
      </c>
      <c r="CL70" t="s">
        <v>73</v>
      </c>
      <c r="CM70" t="s">
        <v>73</v>
      </c>
      <c r="CN70" t="s">
        <v>73</v>
      </c>
      <c r="CO70" t="s">
        <v>73</v>
      </c>
      <c r="CP70" t="s">
        <v>73</v>
      </c>
      <c r="CQ70" t="s">
        <v>73</v>
      </c>
      <c r="CR70" t="s">
        <v>73</v>
      </c>
      <c r="CS70" t="s">
        <v>73</v>
      </c>
      <c r="CT70" t="s">
        <v>73</v>
      </c>
      <c r="CU70" t="s">
        <v>73</v>
      </c>
      <c r="CV70" t="s">
        <v>73</v>
      </c>
      <c r="CW70" t="s">
        <v>73</v>
      </c>
      <c r="CX70" t="s">
        <v>73</v>
      </c>
      <c r="CY70" t="s">
        <v>73</v>
      </c>
      <c r="CZ70" t="s">
        <v>73</v>
      </c>
      <c r="DA70" t="s">
        <v>73</v>
      </c>
      <c r="DB70" t="s">
        <v>73</v>
      </c>
      <c r="DC70" t="s">
        <v>73</v>
      </c>
      <c r="DD70" t="s">
        <v>73</v>
      </c>
      <c r="DE70" t="s">
        <v>73</v>
      </c>
      <c r="DF70" t="s">
        <v>73</v>
      </c>
      <c r="DG70" t="s">
        <v>73</v>
      </c>
      <c r="DH70" t="s">
        <v>73</v>
      </c>
      <c r="DI70" t="s">
        <v>73</v>
      </c>
      <c r="DJ70" t="s">
        <v>73</v>
      </c>
      <c r="DK70" t="s">
        <v>73</v>
      </c>
      <c r="DL70" t="s">
        <v>73</v>
      </c>
      <c r="DM70" t="s">
        <v>73</v>
      </c>
      <c r="DN70" t="s">
        <v>73</v>
      </c>
      <c r="DO70" t="s">
        <v>73</v>
      </c>
      <c r="DP70" t="s">
        <v>73</v>
      </c>
      <c r="DQ70" t="s">
        <v>73</v>
      </c>
      <c r="DR70" t="s">
        <v>73</v>
      </c>
      <c r="DS70" t="s">
        <v>73</v>
      </c>
      <c r="DT70" t="s">
        <v>73</v>
      </c>
      <c r="DU70" t="s">
        <v>73</v>
      </c>
      <c r="DV70" t="s">
        <v>73</v>
      </c>
      <c r="DW70" t="s">
        <v>73</v>
      </c>
      <c r="DX70" t="s">
        <v>73</v>
      </c>
      <c r="DY70" t="s">
        <v>73</v>
      </c>
      <c r="DZ70" t="s">
        <v>73</v>
      </c>
      <c r="EA70" t="s">
        <v>73</v>
      </c>
      <c r="EB70" t="s">
        <v>73</v>
      </c>
      <c r="EC70" t="s">
        <v>73</v>
      </c>
      <c r="ED70" t="s">
        <v>73</v>
      </c>
      <c r="EE70" t="s">
        <v>73</v>
      </c>
      <c r="EF70" t="s">
        <v>73</v>
      </c>
      <c r="EG70" t="s">
        <v>73</v>
      </c>
      <c r="EH70" t="s">
        <v>73</v>
      </c>
      <c r="EI70" t="s">
        <v>73</v>
      </c>
      <c r="EJ70" t="s">
        <v>73</v>
      </c>
      <c r="EK70" t="s">
        <v>73</v>
      </c>
      <c r="EL70" t="s">
        <v>73</v>
      </c>
      <c r="EM70" t="s">
        <v>73</v>
      </c>
      <c r="EN70" t="s">
        <v>73</v>
      </c>
      <c r="EO70" t="s">
        <v>73</v>
      </c>
      <c r="EP70" t="s">
        <v>73</v>
      </c>
      <c r="EQ70" t="s">
        <v>73</v>
      </c>
      <c r="ER70" t="s">
        <v>73</v>
      </c>
      <c r="ES70" t="s">
        <v>73</v>
      </c>
      <c r="ET70" t="s">
        <v>73</v>
      </c>
      <c r="EU70" t="s">
        <v>73</v>
      </c>
      <c r="EV70" t="s">
        <v>73</v>
      </c>
      <c r="EW70" t="s">
        <v>73</v>
      </c>
      <c r="EX70" t="s">
        <v>73</v>
      </c>
      <c r="EY70" t="s">
        <v>73</v>
      </c>
      <c r="EZ70" t="s">
        <v>73</v>
      </c>
      <c r="FA70" t="s">
        <v>73</v>
      </c>
      <c r="FB70" t="s">
        <v>73</v>
      </c>
      <c r="FC70" t="s">
        <v>73</v>
      </c>
      <c r="FD70" t="s">
        <v>73</v>
      </c>
      <c r="FE70" t="s">
        <v>73</v>
      </c>
      <c r="FF70" t="s">
        <v>73</v>
      </c>
      <c r="FG70" t="s">
        <v>73</v>
      </c>
      <c r="FH70" t="s">
        <v>73</v>
      </c>
      <c r="FI70" t="s">
        <v>73</v>
      </c>
      <c r="FJ70" t="s">
        <v>73</v>
      </c>
      <c r="FK70" t="s">
        <v>73</v>
      </c>
      <c r="FL70" t="s">
        <v>73</v>
      </c>
      <c r="FM70" t="s">
        <v>73</v>
      </c>
      <c r="FN70" t="s">
        <v>73</v>
      </c>
      <c r="FO70" t="s">
        <v>73</v>
      </c>
      <c r="FP70" t="s">
        <v>73</v>
      </c>
      <c r="FQ70" t="s">
        <v>73</v>
      </c>
      <c r="FR70" t="s">
        <v>73</v>
      </c>
      <c r="FS70" t="s">
        <v>73</v>
      </c>
      <c r="FT70" t="s">
        <v>73</v>
      </c>
      <c r="FU70" t="s">
        <v>73</v>
      </c>
      <c r="FV70" t="s">
        <v>73</v>
      </c>
      <c r="FW70" t="s">
        <v>73</v>
      </c>
      <c r="FX70" t="s">
        <v>73</v>
      </c>
      <c r="FY70" t="s">
        <v>73</v>
      </c>
      <c r="FZ70" t="s">
        <v>73</v>
      </c>
      <c r="GA70" t="s">
        <v>73</v>
      </c>
      <c r="GB70" t="s">
        <v>73</v>
      </c>
      <c r="GC70" t="s">
        <v>73</v>
      </c>
      <c r="GD70" t="s">
        <v>73</v>
      </c>
      <c r="GE70" t="s">
        <v>73</v>
      </c>
      <c r="GF70" t="s">
        <v>73</v>
      </c>
      <c r="GG70" t="s">
        <v>73</v>
      </c>
      <c r="GH70" t="s">
        <v>73</v>
      </c>
      <c r="GI70" t="s">
        <v>73</v>
      </c>
      <c r="GJ70" t="s">
        <v>73</v>
      </c>
      <c r="GK70" t="s">
        <v>73</v>
      </c>
      <c r="GL70" t="s">
        <v>73</v>
      </c>
      <c r="GM70" t="s">
        <v>73</v>
      </c>
      <c r="GN70" t="s">
        <v>73</v>
      </c>
      <c r="GO70" t="s">
        <v>73</v>
      </c>
      <c r="GP70" t="s">
        <v>73</v>
      </c>
      <c r="GQ70" t="s">
        <v>73</v>
      </c>
      <c r="GR70" t="s">
        <v>73</v>
      </c>
      <c r="GS70" t="s">
        <v>73</v>
      </c>
      <c r="GT70" t="s">
        <v>73</v>
      </c>
      <c r="GU70" t="s">
        <v>73</v>
      </c>
      <c r="GV70" t="s">
        <v>73</v>
      </c>
      <c r="GW70" t="s">
        <v>73</v>
      </c>
      <c r="GX70" t="s">
        <v>73</v>
      </c>
      <c r="GY70" t="s">
        <v>73</v>
      </c>
      <c r="GZ70" t="s">
        <v>73</v>
      </c>
      <c r="HA70" t="s">
        <v>73</v>
      </c>
      <c r="HB70" t="s">
        <v>73</v>
      </c>
      <c r="HC70" t="s">
        <v>73</v>
      </c>
      <c r="HD70" t="s">
        <v>73</v>
      </c>
      <c r="HE70" t="s">
        <v>73</v>
      </c>
      <c r="HF70" t="s">
        <v>73</v>
      </c>
      <c r="HG70" t="s">
        <v>73</v>
      </c>
      <c r="HH70" t="s">
        <v>73</v>
      </c>
      <c r="HI70" t="s">
        <v>73</v>
      </c>
      <c r="HJ70" t="s">
        <v>73</v>
      </c>
      <c r="HK70" t="s">
        <v>73</v>
      </c>
      <c r="HL70" t="s">
        <v>73</v>
      </c>
      <c r="HM70" t="s">
        <v>73</v>
      </c>
      <c r="HN70" t="s">
        <v>73</v>
      </c>
      <c r="HO70" t="s">
        <v>73</v>
      </c>
      <c r="HP70" t="s">
        <v>73</v>
      </c>
      <c r="HQ70" t="s">
        <v>73</v>
      </c>
      <c r="HR70" t="s">
        <v>73</v>
      </c>
      <c r="HS70" t="s">
        <v>73</v>
      </c>
      <c r="HT70" t="s">
        <v>73</v>
      </c>
      <c r="HU70" t="s">
        <v>73</v>
      </c>
      <c r="HV70" t="s">
        <v>73</v>
      </c>
      <c r="HW70" t="s">
        <v>73</v>
      </c>
      <c r="HX70" t="s">
        <v>73</v>
      </c>
      <c r="HY70" t="s">
        <v>73</v>
      </c>
      <c r="HZ70" t="s">
        <v>73</v>
      </c>
      <c r="IA70" t="s">
        <v>73</v>
      </c>
      <c r="IB70" t="s">
        <v>73</v>
      </c>
      <c r="IC70" t="s">
        <v>73</v>
      </c>
      <c r="ID70" t="s">
        <v>73</v>
      </c>
      <c r="IE70" t="s">
        <v>73</v>
      </c>
      <c r="IF70" t="s">
        <v>73</v>
      </c>
      <c r="IG70" t="s">
        <v>73</v>
      </c>
      <c r="IH70" t="s">
        <v>73</v>
      </c>
      <c r="II70" t="s">
        <v>73</v>
      </c>
      <c r="IJ70" t="s">
        <v>73</v>
      </c>
      <c r="IK70" t="s">
        <v>73</v>
      </c>
      <c r="IL70" t="s">
        <v>73</v>
      </c>
      <c r="IM70" t="s">
        <v>73</v>
      </c>
      <c r="IN70" t="s">
        <v>73</v>
      </c>
      <c r="IO70" t="s">
        <v>73</v>
      </c>
      <c r="IP70" t="s">
        <v>73</v>
      </c>
      <c r="IQ70" t="s">
        <v>73</v>
      </c>
      <c r="IR70" t="s">
        <v>73</v>
      </c>
      <c r="IS70" t="s">
        <v>73</v>
      </c>
      <c r="IT70" t="s">
        <v>73</v>
      </c>
      <c r="IU70" t="s">
        <v>73</v>
      </c>
      <c r="IV70" t="s">
        <v>73</v>
      </c>
    </row>
    <row r="71" ht="13.5">
      <c r="A71" s="93" t="s">
        <v>75</v>
      </c>
    </row>
    <row r="72" ht="13.5">
      <c r="A72" s="93" t="s">
        <v>78</v>
      </c>
    </row>
    <row r="73" ht="13.5">
      <c r="A73" s="93" t="s">
        <v>82</v>
      </c>
    </row>
    <row r="74" ht="13.5">
      <c r="A74" s="93"/>
    </row>
    <row r="75" spans="1:2" ht="13.5">
      <c r="A75" s="175" t="s">
        <v>123</v>
      </c>
      <c r="B75" s="176"/>
    </row>
    <row r="76" ht="13.5">
      <c r="A76" s="93" t="s">
        <v>99</v>
      </c>
    </row>
    <row r="77" ht="13.5">
      <c r="A77" s="93" t="s">
        <v>100</v>
      </c>
    </row>
    <row r="78" ht="13.5">
      <c r="A78" s="93" t="s">
        <v>101</v>
      </c>
    </row>
    <row r="79" ht="13.5">
      <c r="A79" s="93" t="s">
        <v>102</v>
      </c>
    </row>
    <row r="80" ht="13.5">
      <c r="A80" s="93"/>
    </row>
    <row r="81" ht="13.5">
      <c r="A81" s="93"/>
    </row>
    <row r="82" ht="13.5" hidden="1">
      <c r="A82" s="93"/>
    </row>
    <row r="83" ht="12.75" hidden="1"/>
    <row r="84" ht="12.75"/>
    <row r="85" ht="12.75"/>
    <row r="86" ht="12.75"/>
    <row r="87" ht="12.75"/>
    <row r="88" ht="12.75"/>
    <row r="89" ht="12.75"/>
    <row r="90" ht="12.75"/>
    <row r="91" ht="12.75"/>
    <row r="92" ht="12.75"/>
    <row r="93" ht="12.75"/>
    <row r="94" ht="12.75"/>
    <row r="95" ht="12.75"/>
    <row r="96" ht="12.75"/>
    <row r="97" ht="12.75"/>
    <row r="98" ht="12.75"/>
    <row r="99" ht="12.75"/>
  </sheetData>
  <sheetProtection/>
  <mergeCells count="1">
    <mergeCell ref="A75:B7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Thrane &amp; Thrane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Bertelsen</dc:creator>
  <cp:keywords/>
  <dc:description/>
  <cp:lastModifiedBy>Anders Bertelsen</cp:lastModifiedBy>
  <cp:lastPrinted>2017-07-14T11:31:55Z</cp:lastPrinted>
  <dcterms:created xsi:type="dcterms:W3CDTF">2006-01-05T10:12:22Z</dcterms:created>
  <dcterms:modified xsi:type="dcterms:W3CDTF">2018-10-10T07:37:56Z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